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us\Documents\My Documents\VpB\"/>
    </mc:Choice>
  </mc:AlternateContent>
  <xr:revisionPtr revIDLastSave="0" documentId="13_ncr:1_{88DB3215-0DEF-4203-AEEC-057525CE3EE3}" xr6:coauthVersionLast="28" xr6:coauthVersionMax="28" xr10:uidLastSave="{00000000-0000-0000-0000-000000000000}"/>
  <bookViews>
    <workbookView xWindow="-15" yWindow="-15" windowWidth="19020" windowHeight="12135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maandrente">Blad1!$H$5:$H$7</definedName>
    <definedName name="ren">Blad1!$D$6</definedName>
  </definedNames>
  <calcPr calcId="171027"/>
</workbook>
</file>

<file path=xl/calcChain.xml><?xml version="1.0" encoding="utf-8"?>
<calcChain xmlns="http://schemas.openxmlformats.org/spreadsheetml/2006/main">
  <c r="D6" i="1" l="1"/>
  <c r="D10" i="1" s="1"/>
  <c r="E9" i="1"/>
  <c r="A22" i="1"/>
  <c r="B22" i="1"/>
  <c r="B23" i="1" l="1"/>
  <c r="D22" i="1"/>
  <c r="C22" i="1"/>
  <c r="A23" i="1" l="1"/>
  <c r="H22" i="1" s="1"/>
  <c r="B24" i="1"/>
  <c r="E22" i="1"/>
  <c r="I22" i="1" l="1"/>
  <c r="B25" i="1"/>
  <c r="H24" i="1"/>
  <c r="F22" i="1"/>
  <c r="A24" i="1"/>
  <c r="B26" i="1" l="1"/>
  <c r="A25" i="1"/>
  <c r="I24" i="1"/>
  <c r="D23" i="1"/>
  <c r="H23" i="1" s="1"/>
  <c r="C23" i="1"/>
  <c r="B27" i="1" l="1"/>
  <c r="H25" i="1"/>
  <c r="A26" i="1"/>
  <c r="I25" i="1"/>
  <c r="E23" i="1"/>
  <c r="F23" i="1" l="1"/>
  <c r="D24" i="1" s="1"/>
  <c r="I23" i="1"/>
  <c r="I26" i="1"/>
  <c r="B28" i="1"/>
  <c r="A28" i="1" s="1"/>
  <c r="H26" i="1"/>
  <c r="A27" i="1"/>
  <c r="C24" i="1" l="1"/>
  <c r="E24" i="1" s="1"/>
  <c r="F24" i="1" s="1"/>
  <c r="C25" i="1" s="1"/>
  <c r="H27" i="1"/>
  <c r="I27" i="1"/>
  <c r="B29" i="1"/>
  <c r="H28" i="1" s="1"/>
  <c r="D25" i="1" l="1"/>
  <c r="E25" i="1" s="1"/>
  <c r="F25" i="1" s="1"/>
  <c r="D26" i="1" s="1"/>
  <c r="B30" i="1"/>
  <c r="H29" i="1" s="1"/>
  <c r="A29" i="1"/>
  <c r="I28" i="1"/>
  <c r="B31" i="1" l="1"/>
  <c r="I30" i="1" s="1"/>
  <c r="A30" i="1"/>
  <c r="I29" i="1"/>
  <c r="C26" i="1"/>
  <c r="B32" i="1" l="1"/>
  <c r="I31" i="1" s="1"/>
  <c r="A31" i="1"/>
  <c r="H30" i="1"/>
  <c r="H31" i="1"/>
  <c r="A32" i="1"/>
  <c r="B33" i="1"/>
  <c r="E26" i="1"/>
  <c r="F26" i="1" s="1"/>
  <c r="D27" i="1" s="1"/>
  <c r="A33" i="1" l="1"/>
  <c r="B34" i="1"/>
  <c r="C27" i="1"/>
  <c r="I32" i="1" l="1"/>
  <c r="H32" i="1"/>
  <c r="A34" i="1"/>
  <c r="B35" i="1"/>
  <c r="E27" i="1"/>
  <c r="F27" i="1" s="1"/>
  <c r="D28" i="1" s="1"/>
  <c r="A35" i="1" l="1"/>
  <c r="B36" i="1"/>
  <c r="C28" i="1"/>
  <c r="A36" i="1" l="1"/>
  <c r="B37" i="1"/>
  <c r="E28" i="1"/>
  <c r="F28" i="1" l="1"/>
  <c r="I36" i="1"/>
  <c r="H36" i="1"/>
  <c r="C29" i="1"/>
  <c r="D29" i="1"/>
  <c r="A37" i="1"/>
  <c r="B38" i="1"/>
  <c r="H37" i="1" l="1"/>
  <c r="I37" i="1"/>
  <c r="A38" i="1"/>
  <c r="E29" i="1"/>
  <c r="B39" i="1"/>
  <c r="F29" i="1" l="1"/>
  <c r="C30" i="1" s="1"/>
  <c r="I38" i="1"/>
  <c r="H38" i="1"/>
  <c r="D30" i="1"/>
  <c r="A39" i="1"/>
  <c r="B40" i="1"/>
  <c r="H39" i="1" l="1"/>
  <c r="I39" i="1"/>
  <c r="E30" i="1"/>
  <c r="A40" i="1"/>
  <c r="B41" i="1"/>
  <c r="F30" i="1" l="1"/>
  <c r="C31" i="1" s="1"/>
  <c r="I40" i="1"/>
  <c r="H40" i="1"/>
  <c r="D31" i="1"/>
  <c r="A41" i="1"/>
  <c r="B42" i="1"/>
  <c r="H41" i="1" l="1"/>
  <c r="I41" i="1"/>
  <c r="E31" i="1"/>
  <c r="A42" i="1"/>
  <c r="B43" i="1"/>
  <c r="F31" i="1" l="1"/>
  <c r="C32" i="1" s="1"/>
  <c r="I42" i="1"/>
  <c r="H42" i="1"/>
  <c r="D32" i="1"/>
  <c r="E32" i="1" s="1"/>
  <c r="A43" i="1"/>
  <c r="B44" i="1"/>
  <c r="I43" i="1" s="1"/>
  <c r="F32" i="1" l="1"/>
  <c r="D33" i="1" s="1"/>
  <c r="H33" i="1" s="1"/>
  <c r="H43" i="1"/>
  <c r="C33" i="1"/>
  <c r="A44" i="1"/>
  <c r="B45" i="1"/>
  <c r="E33" i="1" l="1"/>
  <c r="I33" i="1" s="1"/>
  <c r="A45" i="1"/>
  <c r="B46" i="1"/>
  <c r="I44" i="1" l="1"/>
  <c r="H44" i="1"/>
  <c r="F33" i="1"/>
  <c r="D34" i="1" s="1"/>
  <c r="H34" i="1" s="1"/>
  <c r="A46" i="1"/>
  <c r="B47" i="1"/>
  <c r="C34" i="1" l="1"/>
  <c r="A47" i="1"/>
  <c r="E34" i="1"/>
  <c r="I34" i="1" s="1"/>
  <c r="B48" i="1"/>
  <c r="A48" i="1" l="1"/>
  <c r="F34" i="1"/>
  <c r="D35" i="1" s="1"/>
  <c r="C35" i="1"/>
  <c r="E35" i="1" s="1"/>
  <c r="I35" i="1" s="1"/>
  <c r="B49" i="1"/>
  <c r="I48" i="1" s="1"/>
  <c r="H35" i="1" l="1"/>
  <c r="A49" i="1"/>
  <c r="H48" i="1"/>
  <c r="F35" i="1"/>
  <c r="D36" i="1" s="1"/>
  <c r="B50" i="1"/>
  <c r="A50" i="1" l="1"/>
  <c r="H49" i="1"/>
  <c r="I49" i="1"/>
  <c r="C36" i="1"/>
  <c r="E36" i="1" s="1"/>
  <c r="B51" i="1"/>
  <c r="A51" i="1" l="1"/>
  <c r="I50" i="1"/>
  <c r="H50" i="1"/>
  <c r="F36" i="1"/>
  <c r="D37" i="1" s="1"/>
  <c r="C37" i="1"/>
  <c r="E37" i="1" s="1"/>
  <c r="F37" i="1" s="1"/>
  <c r="B52" i="1"/>
  <c r="A52" i="1" l="1"/>
  <c r="H51" i="1"/>
  <c r="I51" i="1"/>
  <c r="C38" i="1"/>
  <c r="D38" i="1"/>
  <c r="B53" i="1"/>
  <c r="A53" i="1" l="1"/>
  <c r="I52" i="1"/>
  <c r="H52" i="1"/>
  <c r="E38" i="1"/>
  <c r="B54" i="1"/>
  <c r="F38" i="1" l="1"/>
  <c r="D39" i="1" s="1"/>
  <c r="A54" i="1"/>
  <c r="H53" i="1"/>
  <c r="I53" i="1"/>
  <c r="B55" i="1"/>
  <c r="C39" i="1"/>
  <c r="A55" i="1" l="1"/>
  <c r="I54" i="1"/>
  <c r="H54" i="1"/>
  <c r="E39" i="1"/>
  <c r="F39" i="1" s="1"/>
  <c r="D40" i="1" s="1"/>
  <c r="B56" i="1"/>
  <c r="A56" i="1" s="1"/>
  <c r="H55" i="1" l="1"/>
  <c r="I55" i="1"/>
  <c r="C40" i="1"/>
  <c r="E40" i="1" s="1"/>
  <c r="F40" i="1" s="1"/>
  <c r="D41" i="1" s="1"/>
  <c r="B57" i="1"/>
  <c r="A57" i="1" s="1"/>
  <c r="I56" i="1" l="1"/>
  <c r="H56" i="1"/>
  <c r="C41" i="1"/>
  <c r="E41" i="1" s="1"/>
  <c r="F41" i="1" s="1"/>
  <c r="D42" i="1" s="1"/>
  <c r="B58" i="1"/>
  <c r="A58" i="1" l="1"/>
  <c r="B59" i="1"/>
  <c r="C42" i="1"/>
  <c r="A59" i="1" l="1"/>
  <c r="B60" i="1"/>
  <c r="E42" i="1"/>
  <c r="A60" i="1" l="1"/>
  <c r="B61" i="1"/>
  <c r="F42" i="1"/>
  <c r="D43" i="1" s="1"/>
  <c r="A61" i="1" l="1"/>
  <c r="I60" i="1"/>
  <c r="H60" i="1"/>
  <c r="B62" i="1"/>
  <c r="C43" i="1"/>
  <c r="A62" i="1" l="1"/>
  <c r="H61" i="1"/>
  <c r="I61" i="1"/>
  <c r="B63" i="1"/>
  <c r="E43" i="1"/>
  <c r="A63" i="1" l="1"/>
  <c r="I62" i="1"/>
  <c r="H62" i="1"/>
  <c r="B64" i="1"/>
  <c r="F43" i="1"/>
  <c r="D44" i="1" s="1"/>
  <c r="A64" i="1" l="1"/>
  <c r="H63" i="1"/>
  <c r="I63" i="1"/>
  <c r="B65" i="1"/>
  <c r="C44" i="1"/>
  <c r="A65" i="1" l="1"/>
  <c r="I64" i="1"/>
  <c r="H64" i="1"/>
  <c r="B66" i="1"/>
  <c r="E44" i="1"/>
  <c r="A66" i="1" l="1"/>
  <c r="H65" i="1"/>
  <c r="I65" i="1"/>
  <c r="B67" i="1"/>
  <c r="F44" i="1"/>
  <c r="D45" i="1" s="1"/>
  <c r="H45" i="1" s="1"/>
  <c r="A67" i="1" l="1"/>
  <c r="H66" i="1"/>
  <c r="I66" i="1"/>
  <c r="B68" i="1"/>
  <c r="A68" i="1" s="1"/>
  <c r="C45" i="1"/>
  <c r="H67" i="1" l="1"/>
  <c r="I67" i="1"/>
  <c r="E45" i="1"/>
  <c r="I45" i="1" s="1"/>
  <c r="B69" i="1"/>
  <c r="A69" i="1" s="1"/>
  <c r="I68" i="1" l="1"/>
  <c r="H68" i="1"/>
  <c r="F45" i="1"/>
  <c r="D46" i="1" s="1"/>
  <c r="H46" i="1" s="1"/>
  <c r="B70" i="1"/>
  <c r="C46" i="1"/>
  <c r="A70" i="1" l="1"/>
  <c r="B71" i="1"/>
  <c r="E46" i="1"/>
  <c r="I46" i="1" s="1"/>
  <c r="A71" i="1" l="1"/>
  <c r="F46" i="1"/>
  <c r="D47" i="1" s="1"/>
  <c r="B72" i="1"/>
  <c r="C47" i="1"/>
  <c r="H47" i="1" l="1"/>
  <c r="A72" i="1"/>
  <c r="B73" i="1"/>
  <c r="E47" i="1"/>
  <c r="I47" i="1" l="1"/>
  <c r="A73" i="1"/>
  <c r="H72" i="1"/>
  <c r="I72" i="1"/>
  <c r="F47" i="1"/>
  <c r="D48" i="1" s="1"/>
  <c r="B74" i="1"/>
  <c r="A74" i="1" l="1"/>
  <c r="H73" i="1"/>
  <c r="I73" i="1"/>
  <c r="C48" i="1"/>
  <c r="E48" i="1" s="1"/>
  <c r="B75" i="1"/>
  <c r="A75" i="1" l="1"/>
  <c r="H74" i="1"/>
  <c r="I74" i="1"/>
  <c r="B76" i="1"/>
  <c r="F48" i="1"/>
  <c r="D49" i="1" s="1"/>
  <c r="A76" i="1" l="1"/>
  <c r="H75" i="1"/>
  <c r="I75" i="1"/>
  <c r="B77" i="1"/>
  <c r="C49" i="1"/>
  <c r="A77" i="1" l="1"/>
  <c r="H76" i="1"/>
  <c r="I76" i="1"/>
  <c r="B78" i="1"/>
  <c r="E49" i="1"/>
  <c r="A78" i="1" l="1"/>
  <c r="H77" i="1"/>
  <c r="I77" i="1"/>
  <c r="B79" i="1"/>
  <c r="F49" i="1"/>
  <c r="D50" i="1" s="1"/>
  <c r="A79" i="1" l="1"/>
  <c r="H78" i="1"/>
  <c r="I78" i="1"/>
  <c r="B80" i="1"/>
  <c r="A80" i="1" s="1"/>
  <c r="C50" i="1"/>
  <c r="H79" i="1" l="1"/>
  <c r="I79" i="1"/>
  <c r="B81" i="1"/>
  <c r="A81" i="1" s="1"/>
  <c r="E50" i="1"/>
  <c r="F50" i="1" l="1"/>
  <c r="D51" i="1" s="1"/>
  <c r="I80" i="1"/>
  <c r="H80" i="1"/>
  <c r="B82" i="1"/>
  <c r="C51" i="1" l="1"/>
  <c r="E51" i="1" s="1"/>
  <c r="F51" i="1" s="1"/>
  <c r="D52" i="1" s="1"/>
  <c r="A82" i="1"/>
  <c r="B83" i="1"/>
  <c r="A83" i="1" l="1"/>
  <c r="C52" i="1"/>
  <c r="E52" i="1" s="1"/>
  <c r="F52" i="1" s="1"/>
  <c r="D53" i="1" s="1"/>
  <c r="B84" i="1"/>
  <c r="A84" i="1" l="1"/>
  <c r="B85" i="1"/>
  <c r="C53" i="1"/>
  <c r="H84" i="1" l="1"/>
  <c r="I84" i="1"/>
  <c r="A85" i="1"/>
  <c r="E53" i="1"/>
  <c r="F53" i="1" s="1"/>
  <c r="D54" i="1" s="1"/>
  <c r="B86" i="1"/>
  <c r="H85" i="1" l="1"/>
  <c r="I85" i="1"/>
  <c r="A86" i="1"/>
  <c r="C54" i="1"/>
  <c r="E54" i="1" s="1"/>
  <c r="F54" i="1" s="1"/>
  <c r="D55" i="1" s="1"/>
  <c r="B87" i="1"/>
  <c r="A87" i="1" l="1"/>
  <c r="H86" i="1"/>
  <c r="I86" i="1"/>
  <c r="C55" i="1"/>
  <c r="E55" i="1" s="1"/>
  <c r="F55" i="1" s="1"/>
  <c r="D56" i="1" s="1"/>
  <c r="B88" i="1"/>
  <c r="H87" i="1" s="1"/>
  <c r="A88" i="1" l="1"/>
  <c r="I87" i="1"/>
  <c r="C56" i="1"/>
  <c r="E56" i="1" s="1"/>
  <c r="F56" i="1" s="1"/>
  <c r="D57" i="1" s="1"/>
  <c r="H57" i="1" s="1"/>
  <c r="B89" i="1"/>
  <c r="H88" i="1" s="1"/>
  <c r="A89" i="1" l="1"/>
  <c r="I88" i="1"/>
  <c r="B90" i="1"/>
  <c r="C57" i="1"/>
  <c r="A90" i="1" l="1"/>
  <c r="H89" i="1"/>
  <c r="I89" i="1"/>
  <c r="B91" i="1"/>
  <c r="H90" i="1" s="1"/>
  <c r="E57" i="1"/>
  <c r="I57" i="1" s="1"/>
  <c r="A91" i="1" l="1"/>
  <c r="I90" i="1"/>
  <c r="B92" i="1"/>
  <c r="A92" i="1" s="1"/>
  <c r="F57" i="1"/>
  <c r="H91" i="1" l="1"/>
  <c r="I91" i="1"/>
  <c r="C58" i="1"/>
  <c r="D58" i="1"/>
  <c r="H58" i="1" s="1"/>
  <c r="B93" i="1"/>
  <c r="A93" i="1" s="1"/>
  <c r="I92" i="1" l="1"/>
  <c r="H92" i="1"/>
  <c r="E58" i="1"/>
  <c r="I58" i="1" s="1"/>
  <c r="B94" i="1"/>
  <c r="A94" i="1" l="1"/>
  <c r="F58" i="1"/>
  <c r="D59" i="1" s="1"/>
  <c r="C59" i="1"/>
  <c r="E59" i="1" s="1"/>
  <c r="B95" i="1"/>
  <c r="I59" i="1" l="1"/>
  <c r="H59" i="1"/>
  <c r="A95" i="1"/>
  <c r="F59" i="1"/>
  <c r="D60" i="1" s="1"/>
  <c r="B96" i="1"/>
  <c r="C60" i="1" l="1"/>
  <c r="E60" i="1" s="1"/>
  <c r="A96" i="1"/>
  <c r="B97" i="1"/>
  <c r="H96" i="1" l="1"/>
  <c r="I96" i="1"/>
  <c r="F60" i="1"/>
  <c r="D61" i="1" s="1"/>
  <c r="A97" i="1"/>
  <c r="B98" i="1"/>
  <c r="C61" i="1"/>
  <c r="A98" i="1" l="1"/>
  <c r="H97" i="1"/>
  <c r="I97" i="1"/>
  <c r="B99" i="1"/>
  <c r="E61" i="1"/>
  <c r="A99" i="1" l="1"/>
  <c r="H98" i="1"/>
  <c r="I98" i="1"/>
  <c r="F61" i="1"/>
  <c r="D62" i="1" s="1"/>
  <c r="B100" i="1"/>
  <c r="C62" i="1" l="1"/>
  <c r="E62" i="1" s="1"/>
  <c r="A100" i="1"/>
  <c r="H99" i="1"/>
  <c r="I99" i="1"/>
  <c r="B101" i="1"/>
  <c r="F62" i="1" l="1"/>
  <c r="C63" i="1" s="1"/>
  <c r="A101" i="1"/>
  <c r="H100" i="1"/>
  <c r="I100" i="1"/>
  <c r="B102" i="1"/>
  <c r="D63" i="1" l="1"/>
  <c r="E63" i="1" s="1"/>
  <c r="F63" i="1" s="1"/>
  <c r="D64" i="1" s="1"/>
  <c r="A102" i="1"/>
  <c r="H101" i="1"/>
  <c r="I101" i="1"/>
  <c r="B103" i="1"/>
  <c r="A103" i="1" l="1"/>
  <c r="H102" i="1"/>
  <c r="I102" i="1"/>
  <c r="C64" i="1"/>
  <c r="E64" i="1" s="1"/>
  <c r="F64" i="1" s="1"/>
  <c r="B104" i="1"/>
  <c r="A104" i="1" s="1"/>
  <c r="H103" i="1" l="1"/>
  <c r="I103" i="1"/>
  <c r="D65" i="1"/>
  <c r="C65" i="1"/>
  <c r="B105" i="1"/>
  <c r="A105" i="1" s="1"/>
  <c r="I104" i="1" l="1"/>
  <c r="H104" i="1"/>
  <c r="E65" i="1"/>
  <c r="F65" i="1" s="1"/>
  <c r="D66" i="1" s="1"/>
  <c r="B106" i="1"/>
  <c r="A106" i="1" l="1"/>
  <c r="C66" i="1"/>
  <c r="E66" i="1" s="1"/>
  <c r="F66" i="1" s="1"/>
  <c r="D67" i="1" s="1"/>
  <c r="B107" i="1"/>
  <c r="A107" i="1" l="1"/>
  <c r="B108" i="1"/>
  <c r="C67" i="1"/>
  <c r="A108" i="1" l="1"/>
  <c r="E67" i="1"/>
  <c r="F67" i="1" s="1"/>
  <c r="D68" i="1" s="1"/>
  <c r="B109" i="1"/>
  <c r="A109" i="1" l="1"/>
  <c r="H108" i="1"/>
  <c r="I108" i="1"/>
  <c r="C68" i="1"/>
  <c r="E68" i="1" s="1"/>
  <c r="F68" i="1" s="1"/>
  <c r="B110" i="1"/>
  <c r="H109" i="1" s="1"/>
  <c r="A110" i="1" l="1"/>
  <c r="I109" i="1"/>
  <c r="D69" i="1"/>
  <c r="H69" i="1" s="1"/>
  <c r="C69" i="1"/>
  <c r="E69" i="1" s="1"/>
  <c r="I69" i="1" s="1"/>
  <c r="B111" i="1"/>
  <c r="A111" i="1" l="1"/>
  <c r="H110" i="1"/>
  <c r="I110" i="1"/>
  <c r="B112" i="1"/>
  <c r="F69" i="1"/>
  <c r="D70" i="1" s="1"/>
  <c r="H70" i="1" s="1"/>
  <c r="A112" i="1" l="1"/>
  <c r="H111" i="1"/>
  <c r="I111" i="1"/>
  <c r="B113" i="1"/>
  <c r="C70" i="1"/>
  <c r="A113" i="1" l="1"/>
  <c r="H112" i="1"/>
  <c r="I112" i="1"/>
  <c r="E70" i="1"/>
  <c r="I70" i="1" s="1"/>
  <c r="B114" i="1"/>
  <c r="H113" i="1" s="1"/>
  <c r="A114" i="1" l="1"/>
  <c r="I113" i="1"/>
  <c r="F70" i="1"/>
  <c r="D71" i="1" s="1"/>
  <c r="B115" i="1"/>
  <c r="C71" i="1"/>
  <c r="H71" i="1" l="1"/>
  <c r="A115" i="1"/>
  <c r="H114" i="1"/>
  <c r="I114" i="1"/>
  <c r="B116" i="1"/>
  <c r="A116" i="1" s="1"/>
  <c r="E71" i="1"/>
  <c r="I71" i="1" l="1"/>
  <c r="H115" i="1"/>
  <c r="I115" i="1"/>
  <c r="B117" i="1"/>
  <c r="A117" i="1" s="1"/>
  <c r="F71" i="1"/>
  <c r="D72" i="1" s="1"/>
  <c r="I116" i="1" l="1"/>
  <c r="H116" i="1"/>
  <c r="B118" i="1"/>
  <c r="C72" i="1"/>
  <c r="A118" i="1" l="1"/>
  <c r="B119" i="1"/>
  <c r="E72" i="1"/>
  <c r="A119" i="1" l="1"/>
  <c r="F72" i="1"/>
  <c r="D73" i="1" s="1"/>
  <c r="B120" i="1"/>
  <c r="C73" i="1"/>
  <c r="A120" i="1" l="1"/>
  <c r="B121" i="1"/>
  <c r="E73" i="1"/>
  <c r="H120" i="1" l="1"/>
  <c r="I120" i="1"/>
  <c r="F73" i="1"/>
  <c r="A121" i="1"/>
  <c r="C74" i="1"/>
  <c r="D74" i="1"/>
  <c r="B122" i="1"/>
  <c r="H121" i="1" s="1"/>
  <c r="A122" i="1" l="1"/>
  <c r="I121" i="1"/>
  <c r="E74" i="1"/>
  <c r="B123" i="1"/>
  <c r="F74" i="1" l="1"/>
  <c r="D75" i="1" s="1"/>
  <c r="A123" i="1"/>
  <c r="H122" i="1"/>
  <c r="I122" i="1"/>
  <c r="C75" i="1"/>
  <c r="E75" i="1" s="1"/>
  <c r="F75" i="1" s="1"/>
  <c r="B124" i="1"/>
  <c r="H123" i="1" s="1"/>
  <c r="A124" i="1" l="1"/>
  <c r="I123" i="1"/>
  <c r="C76" i="1"/>
  <c r="D76" i="1"/>
  <c r="B125" i="1"/>
  <c r="A125" i="1" l="1"/>
  <c r="H124" i="1"/>
  <c r="I124" i="1"/>
  <c r="E76" i="1"/>
  <c r="F76" i="1" s="1"/>
  <c r="B126" i="1"/>
  <c r="H125" i="1" s="1"/>
  <c r="A126" i="1" l="1"/>
  <c r="I125" i="1"/>
  <c r="C77" i="1"/>
  <c r="D77" i="1"/>
  <c r="B127" i="1"/>
  <c r="A127" i="1" l="1"/>
  <c r="H126" i="1"/>
  <c r="I126" i="1"/>
  <c r="E77" i="1"/>
  <c r="F77" i="1" s="1"/>
  <c r="B128" i="1"/>
  <c r="A128" i="1" s="1"/>
  <c r="H127" i="1" l="1"/>
  <c r="I127" i="1"/>
  <c r="C78" i="1"/>
  <c r="D78" i="1"/>
  <c r="B129" i="1"/>
  <c r="A129" i="1" s="1"/>
  <c r="I128" i="1" l="1"/>
  <c r="H128" i="1"/>
  <c r="E78" i="1"/>
  <c r="F78" i="1" s="1"/>
  <c r="B130" i="1"/>
  <c r="A130" i="1" l="1"/>
  <c r="C79" i="1"/>
  <c r="D79" i="1"/>
  <c r="B131" i="1"/>
  <c r="A131" i="1" l="1"/>
  <c r="E79" i="1"/>
  <c r="F79" i="1" s="1"/>
  <c r="B132" i="1"/>
  <c r="C80" i="1" l="1"/>
  <c r="D80" i="1"/>
  <c r="A132" i="1"/>
  <c r="B133" i="1"/>
  <c r="H132" i="1" l="1"/>
  <c r="I132" i="1"/>
  <c r="A133" i="1"/>
  <c r="E80" i="1"/>
  <c r="F80" i="1" s="1"/>
  <c r="B134" i="1"/>
  <c r="H133" i="1" l="1"/>
  <c r="I133" i="1"/>
  <c r="A134" i="1"/>
  <c r="C81" i="1"/>
  <c r="D81" i="1"/>
  <c r="H81" i="1" s="1"/>
  <c r="B135" i="1"/>
  <c r="H134" i="1" l="1"/>
  <c r="I134" i="1"/>
  <c r="A135" i="1"/>
  <c r="E81" i="1"/>
  <c r="B136" i="1"/>
  <c r="H135" i="1" l="1"/>
  <c r="I135" i="1"/>
  <c r="F81" i="1"/>
  <c r="I81" i="1"/>
  <c r="A136" i="1"/>
  <c r="C82" i="1"/>
  <c r="D82" i="1"/>
  <c r="H82" i="1" s="1"/>
  <c r="B137" i="1"/>
  <c r="H136" i="1" l="1"/>
  <c r="I136" i="1"/>
  <c r="A137" i="1"/>
  <c r="E82" i="1"/>
  <c r="I82" i="1" s="1"/>
  <c r="B138" i="1"/>
  <c r="H137" i="1" l="1"/>
  <c r="I137" i="1"/>
  <c r="F82" i="1"/>
  <c r="A138" i="1"/>
  <c r="C83" i="1"/>
  <c r="D83" i="1"/>
  <c r="B139" i="1"/>
  <c r="H138" i="1" s="1"/>
  <c r="H83" i="1" l="1"/>
  <c r="I138" i="1"/>
  <c r="A139" i="1"/>
  <c r="E83" i="1"/>
  <c r="B140" i="1"/>
  <c r="I139" i="1" s="1"/>
  <c r="I83" i="1" l="1"/>
  <c r="H139" i="1"/>
  <c r="F83" i="1"/>
  <c r="A140" i="1"/>
  <c r="C84" i="1"/>
  <c r="D84" i="1"/>
  <c r="B141" i="1"/>
  <c r="A141" i="1" l="1"/>
  <c r="E84" i="1"/>
  <c r="B142" i="1"/>
  <c r="I140" i="1" l="1"/>
  <c r="H140" i="1"/>
  <c r="F84" i="1"/>
  <c r="C85" i="1" s="1"/>
  <c r="A142" i="1"/>
  <c r="D85" i="1"/>
  <c r="B143" i="1"/>
  <c r="A143" i="1" l="1"/>
  <c r="E85" i="1"/>
  <c r="B144" i="1"/>
  <c r="F85" i="1" l="1"/>
  <c r="C86" i="1" s="1"/>
  <c r="A144" i="1"/>
  <c r="B145" i="1"/>
  <c r="D86" i="1" l="1"/>
  <c r="H144" i="1"/>
  <c r="I144" i="1"/>
  <c r="E86" i="1"/>
  <c r="A145" i="1"/>
  <c r="B146" i="1"/>
  <c r="A146" i="1" l="1"/>
  <c r="H145" i="1"/>
  <c r="I145" i="1"/>
  <c r="F86" i="1"/>
  <c r="C87" i="1" s="1"/>
  <c r="D87" i="1"/>
  <c r="B147" i="1"/>
  <c r="I146" i="1" s="1"/>
  <c r="H146" i="1" l="1"/>
  <c r="A147" i="1"/>
  <c r="E87" i="1"/>
  <c r="F87" i="1" s="1"/>
  <c r="D88" i="1" s="1"/>
  <c r="B148" i="1"/>
  <c r="A148" i="1" l="1"/>
  <c r="H147" i="1"/>
  <c r="I147" i="1"/>
  <c r="C88" i="1"/>
  <c r="E88" i="1" s="1"/>
  <c r="F88" i="1" s="1"/>
  <c r="D89" i="1" s="1"/>
  <c r="B149" i="1"/>
  <c r="A149" i="1" l="1"/>
  <c r="H148" i="1"/>
  <c r="I148" i="1"/>
  <c r="C89" i="1"/>
  <c r="E89" i="1" s="1"/>
  <c r="F89" i="1" s="1"/>
  <c r="D90" i="1" s="1"/>
  <c r="B150" i="1"/>
  <c r="A150" i="1" l="1"/>
  <c r="H149" i="1"/>
  <c r="I149" i="1"/>
  <c r="C90" i="1"/>
  <c r="E90" i="1" s="1"/>
  <c r="F90" i="1" s="1"/>
  <c r="B151" i="1"/>
  <c r="A151" i="1" l="1"/>
  <c r="H150" i="1"/>
  <c r="I150" i="1"/>
  <c r="D91" i="1"/>
  <c r="C91" i="1"/>
  <c r="B152" i="1"/>
  <c r="A152" i="1" s="1"/>
  <c r="H151" i="1" l="1"/>
  <c r="I151" i="1"/>
  <c r="E91" i="1"/>
  <c r="F91" i="1" s="1"/>
  <c r="B153" i="1"/>
  <c r="A153" i="1" s="1"/>
  <c r="I152" i="1" l="1"/>
  <c r="H152" i="1"/>
  <c r="D92" i="1"/>
  <c r="C92" i="1"/>
  <c r="B154" i="1"/>
  <c r="A154" i="1" l="1"/>
  <c r="E92" i="1"/>
  <c r="F92" i="1" s="1"/>
  <c r="D93" i="1" s="1"/>
  <c r="H93" i="1" s="1"/>
  <c r="B155" i="1"/>
  <c r="A155" i="1" l="1"/>
  <c r="C93" i="1"/>
  <c r="E93" i="1" s="1"/>
  <c r="B156" i="1"/>
  <c r="A156" i="1" l="1"/>
  <c r="F93" i="1"/>
  <c r="D94" i="1" s="1"/>
  <c r="H94" i="1" s="1"/>
  <c r="I93" i="1"/>
  <c r="C94" i="1"/>
  <c r="E94" i="1" s="1"/>
  <c r="I94" i="1" s="1"/>
  <c r="B157" i="1"/>
  <c r="A157" i="1" l="1"/>
  <c r="H156" i="1"/>
  <c r="I156" i="1"/>
  <c r="F94" i="1"/>
  <c r="D95" i="1" s="1"/>
  <c r="C95" i="1"/>
  <c r="E95" i="1" s="1"/>
  <c r="B158" i="1"/>
  <c r="I95" i="1" l="1"/>
  <c r="H95" i="1"/>
  <c r="A158" i="1"/>
  <c r="H157" i="1"/>
  <c r="I157" i="1"/>
  <c r="B159" i="1"/>
  <c r="F95" i="1"/>
  <c r="D96" i="1" s="1"/>
  <c r="A159" i="1" l="1"/>
  <c r="H158" i="1"/>
  <c r="I158" i="1"/>
  <c r="B160" i="1"/>
  <c r="C96" i="1"/>
  <c r="A160" i="1" l="1"/>
  <c r="H159" i="1"/>
  <c r="I159" i="1"/>
  <c r="B161" i="1"/>
  <c r="E96" i="1"/>
  <c r="A161" i="1" l="1"/>
  <c r="H160" i="1"/>
  <c r="I160" i="1"/>
  <c r="F96" i="1"/>
  <c r="D97" i="1" s="1"/>
  <c r="B162" i="1"/>
  <c r="C97" i="1"/>
  <c r="E97" i="1" s="1"/>
  <c r="F97" i="1" s="1"/>
  <c r="D98" i="1" s="1"/>
  <c r="A162" i="1" l="1"/>
  <c r="H161" i="1"/>
  <c r="I161" i="1"/>
  <c r="B163" i="1"/>
  <c r="C98" i="1"/>
  <c r="E98" i="1" s="1"/>
  <c r="F98" i="1" s="1"/>
  <c r="D99" i="1" s="1"/>
  <c r="A163" i="1" l="1"/>
  <c r="H162" i="1"/>
  <c r="I162" i="1"/>
  <c r="B164" i="1"/>
  <c r="A164" i="1" s="1"/>
  <c r="C99" i="1"/>
  <c r="H163" i="1" l="1"/>
  <c r="I163" i="1"/>
  <c r="B165" i="1"/>
  <c r="A165" i="1" s="1"/>
  <c r="E99" i="1"/>
  <c r="F99" i="1" l="1"/>
  <c r="D100" i="1" s="1"/>
  <c r="I164" i="1"/>
  <c r="H164" i="1"/>
  <c r="B166" i="1"/>
  <c r="C100" i="1" l="1"/>
  <c r="E100" i="1" s="1"/>
  <c r="F100" i="1" s="1"/>
  <c r="D101" i="1" s="1"/>
  <c r="A166" i="1"/>
  <c r="B167" i="1"/>
  <c r="A167" i="1" l="1"/>
  <c r="C101" i="1"/>
  <c r="E101" i="1" s="1"/>
  <c r="F101" i="1" s="1"/>
  <c r="D102" i="1" s="1"/>
  <c r="B168" i="1"/>
  <c r="C102" i="1" l="1"/>
  <c r="A168" i="1"/>
  <c r="B169" i="1"/>
  <c r="H168" i="1" l="1"/>
  <c r="I168" i="1"/>
  <c r="E102" i="1"/>
  <c r="F102" i="1" s="1"/>
  <c r="D103" i="1" s="1"/>
  <c r="A169" i="1"/>
  <c r="B170" i="1"/>
  <c r="A170" i="1" l="1"/>
  <c r="H169" i="1"/>
  <c r="I169" i="1"/>
  <c r="C103" i="1"/>
  <c r="E103" i="1" s="1"/>
  <c r="F103" i="1" s="1"/>
  <c r="D104" i="1" s="1"/>
  <c r="B171" i="1"/>
  <c r="A171" i="1" l="1"/>
  <c r="H170" i="1"/>
  <c r="I170" i="1"/>
  <c r="C104" i="1"/>
  <c r="E104" i="1" s="1"/>
  <c r="F104" i="1" s="1"/>
  <c r="D105" i="1" s="1"/>
  <c r="H105" i="1" s="1"/>
  <c r="B172" i="1"/>
  <c r="C105" i="1" l="1"/>
  <c r="E105" i="1" s="1"/>
  <c r="I105" i="1" s="1"/>
  <c r="A172" i="1"/>
  <c r="H171" i="1"/>
  <c r="I171" i="1"/>
  <c r="B173" i="1"/>
  <c r="F105" i="1" l="1"/>
  <c r="C106" i="1" s="1"/>
  <c r="A173" i="1"/>
  <c r="H172" i="1"/>
  <c r="I172" i="1"/>
  <c r="B174" i="1"/>
  <c r="D106" i="1" l="1"/>
  <c r="H106" i="1" s="1"/>
  <c r="A174" i="1"/>
  <c r="H173" i="1"/>
  <c r="I173" i="1"/>
  <c r="B175" i="1"/>
  <c r="E106" i="1" l="1"/>
  <c r="I106" i="1" s="1"/>
  <c r="A175" i="1"/>
  <c r="I175" i="1"/>
  <c r="H175" i="1"/>
  <c r="H174" i="1"/>
  <c r="I174" i="1"/>
  <c r="B176" i="1"/>
  <c r="A176" i="1" s="1"/>
  <c r="F106" i="1" l="1"/>
  <c r="H107" i="1"/>
  <c r="B177" i="1"/>
  <c r="A177" i="1" s="1"/>
  <c r="C107" i="1" l="1"/>
  <c r="E107" i="1" s="1"/>
  <c r="F107" i="1" s="1"/>
  <c r="D108" i="1" s="1"/>
  <c r="D107" i="1"/>
  <c r="I107" i="1"/>
  <c r="I176" i="1"/>
  <c r="H176" i="1"/>
  <c r="B178" i="1"/>
  <c r="C108" i="1" l="1"/>
  <c r="E108" i="1" s="1"/>
  <c r="F108" i="1" s="1"/>
  <c r="A178" i="1"/>
  <c r="B179" i="1"/>
  <c r="C109" i="1" l="1"/>
  <c r="E109" i="1" s="1"/>
  <c r="D109" i="1"/>
  <c r="A179" i="1"/>
  <c r="B180" i="1"/>
  <c r="F109" i="1" l="1"/>
  <c r="C110" i="1" s="1"/>
  <c r="A180" i="1"/>
  <c r="B181" i="1"/>
  <c r="D110" i="1" l="1"/>
  <c r="E110" i="1" s="1"/>
  <c r="H180" i="1"/>
  <c r="I180" i="1"/>
  <c r="A181" i="1"/>
  <c r="B182" i="1"/>
  <c r="F110" i="1" l="1"/>
  <c r="H181" i="1"/>
  <c r="I181" i="1"/>
  <c r="A182" i="1"/>
  <c r="B183" i="1"/>
  <c r="D111" i="1" l="1"/>
  <c r="C111" i="1"/>
  <c r="A183" i="1"/>
  <c r="H182" i="1"/>
  <c r="I182" i="1"/>
  <c r="B184" i="1"/>
  <c r="E111" i="1" l="1"/>
  <c r="F111" i="1" s="1"/>
  <c r="A184" i="1"/>
  <c r="H183" i="1"/>
  <c r="I183" i="1"/>
  <c r="B185" i="1"/>
  <c r="D112" i="1" l="1"/>
  <c r="C112" i="1"/>
  <c r="A185" i="1"/>
  <c r="H184" i="1"/>
  <c r="I184" i="1"/>
  <c r="B186" i="1"/>
  <c r="E112" i="1" l="1"/>
  <c r="F112" i="1" s="1"/>
  <c r="D113" i="1" s="1"/>
  <c r="A186" i="1"/>
  <c r="I185" i="1"/>
  <c r="H185" i="1"/>
  <c r="B187" i="1"/>
  <c r="C113" i="1" l="1"/>
  <c r="E113" i="1" s="1"/>
  <c r="F113" i="1" s="1"/>
  <c r="D114" i="1" s="1"/>
  <c r="A187" i="1"/>
  <c r="H186" i="1"/>
  <c r="I186" i="1"/>
  <c r="B188" i="1"/>
  <c r="A188" i="1" s="1"/>
  <c r="C114" i="1" l="1"/>
  <c r="E114" i="1" s="1"/>
  <c r="F114" i="1" s="1"/>
  <c r="H187" i="1"/>
  <c r="I187" i="1"/>
  <c r="B189" i="1"/>
  <c r="A189" i="1" s="1"/>
  <c r="D115" i="1" l="1"/>
  <c r="C115" i="1"/>
  <c r="I188" i="1"/>
  <c r="H188" i="1"/>
  <c r="B190" i="1"/>
  <c r="E115" i="1" l="1"/>
  <c r="F115" i="1" s="1"/>
  <c r="A190" i="1"/>
  <c r="B191" i="1"/>
  <c r="D116" i="1" l="1"/>
  <c r="C116" i="1"/>
  <c r="A191" i="1"/>
  <c r="B192" i="1"/>
  <c r="E116" i="1" l="1"/>
  <c r="F116" i="1" s="1"/>
  <c r="A192" i="1"/>
  <c r="B193" i="1"/>
  <c r="D117" i="1" l="1"/>
  <c r="H117" i="1" s="1"/>
  <c r="C117" i="1"/>
  <c r="H192" i="1"/>
  <c r="I192" i="1"/>
  <c r="A193" i="1"/>
  <c r="B194" i="1"/>
  <c r="E117" i="1" l="1"/>
  <c r="A194" i="1"/>
  <c r="H193" i="1"/>
  <c r="I193" i="1"/>
  <c r="B195" i="1"/>
  <c r="I117" i="1" l="1"/>
  <c r="F117" i="1"/>
  <c r="A195" i="1"/>
  <c r="H194" i="1"/>
  <c r="I194" i="1"/>
  <c r="B196" i="1"/>
  <c r="D118" i="1" l="1"/>
  <c r="H118" i="1" s="1"/>
  <c r="C118" i="1"/>
  <c r="I119" i="1"/>
  <c r="H119" i="1"/>
  <c r="A196" i="1"/>
  <c r="H195" i="1"/>
  <c r="I195" i="1"/>
  <c r="B197" i="1"/>
  <c r="E118" i="1" l="1"/>
  <c r="A197" i="1"/>
  <c r="H196" i="1"/>
  <c r="I196" i="1"/>
  <c r="B198" i="1"/>
  <c r="I118" i="1" l="1"/>
  <c r="F118" i="1"/>
  <c r="A198" i="1"/>
  <c r="H197" i="1"/>
  <c r="I197" i="1"/>
  <c r="B199" i="1"/>
  <c r="D119" i="1" l="1"/>
  <c r="C119" i="1"/>
  <c r="E119" i="1" s="1"/>
  <c r="F119" i="1"/>
  <c r="A199" i="1"/>
  <c r="H198" i="1"/>
  <c r="I198" i="1"/>
  <c r="B200" i="1"/>
  <c r="A200" i="1" s="1"/>
  <c r="D120" i="1" l="1"/>
  <c r="C120" i="1"/>
  <c r="H199" i="1"/>
  <c r="I199" i="1"/>
  <c r="B201" i="1"/>
  <c r="A201" i="1" s="1"/>
  <c r="E120" i="1" l="1"/>
  <c r="F120" i="1" s="1"/>
  <c r="I200" i="1"/>
  <c r="H200" i="1"/>
  <c r="B202" i="1"/>
  <c r="D121" i="1" l="1"/>
  <c r="C121" i="1"/>
  <c r="E121" i="1" s="1"/>
  <c r="A202" i="1"/>
  <c r="B203" i="1"/>
  <c r="F121" i="1"/>
  <c r="D122" i="1" s="1"/>
  <c r="A203" i="1" l="1"/>
  <c r="B204" i="1"/>
  <c r="C122" i="1"/>
  <c r="A204" i="1" l="1"/>
  <c r="B205" i="1"/>
  <c r="E122" i="1"/>
  <c r="F122" i="1" l="1"/>
  <c r="D123" i="1" s="1"/>
  <c r="H204" i="1"/>
  <c r="I204" i="1"/>
  <c r="A205" i="1"/>
  <c r="B206" i="1"/>
  <c r="C123" i="1"/>
  <c r="H205" i="1" l="1"/>
  <c r="I205" i="1"/>
  <c r="A206" i="1"/>
  <c r="B207" i="1"/>
  <c r="E123" i="1"/>
  <c r="F123" i="1" s="1"/>
  <c r="D124" i="1" s="1"/>
  <c r="A207" i="1" l="1"/>
  <c r="H206" i="1"/>
  <c r="I206" i="1"/>
  <c r="B208" i="1"/>
  <c r="C124" i="1"/>
  <c r="E124" i="1" s="1"/>
  <c r="F124" i="1" s="1"/>
  <c r="A208" i="1" l="1"/>
  <c r="H207" i="1"/>
  <c r="I207" i="1"/>
  <c r="C125" i="1"/>
  <c r="D125" i="1"/>
  <c r="B209" i="1"/>
  <c r="A209" i="1" l="1"/>
  <c r="H208" i="1"/>
  <c r="I208" i="1"/>
  <c r="E125" i="1"/>
  <c r="F125" i="1" s="1"/>
  <c r="D126" i="1" s="1"/>
  <c r="B210" i="1"/>
  <c r="A210" i="1" l="1"/>
  <c r="H209" i="1"/>
  <c r="I209" i="1"/>
  <c r="C126" i="1"/>
  <c r="E126" i="1" s="1"/>
  <c r="F126" i="1" s="1"/>
  <c r="D127" i="1" s="1"/>
  <c r="B211" i="1"/>
  <c r="A211" i="1" l="1"/>
  <c r="H210" i="1"/>
  <c r="I210" i="1"/>
  <c r="B212" i="1"/>
  <c r="A212" i="1" s="1"/>
  <c r="C127" i="1"/>
  <c r="H211" i="1" l="1"/>
  <c r="I211" i="1"/>
  <c r="B213" i="1"/>
  <c r="A213" i="1" s="1"/>
  <c r="E127" i="1"/>
  <c r="F127" i="1" s="1"/>
  <c r="I212" i="1" l="1"/>
  <c r="H212" i="1"/>
  <c r="C128" i="1"/>
  <c r="D128" i="1"/>
  <c r="B214" i="1"/>
  <c r="A214" i="1" l="1"/>
  <c r="E128" i="1"/>
  <c r="F128" i="1" s="1"/>
  <c r="C129" i="1" s="1"/>
  <c r="B215" i="1"/>
  <c r="D129" i="1" l="1"/>
  <c r="H129" i="1" s="1"/>
  <c r="A215" i="1"/>
  <c r="B216" i="1"/>
  <c r="E129" i="1" l="1"/>
  <c r="F129" i="1" s="1"/>
  <c r="I129" i="1"/>
  <c r="A216" i="1"/>
  <c r="B217" i="1"/>
  <c r="C130" i="1" l="1"/>
  <c r="E130" i="1" s="1"/>
  <c r="I130" i="1" s="1"/>
  <c r="D130" i="1"/>
  <c r="H130" i="1" s="1"/>
  <c r="H216" i="1"/>
  <c r="I216" i="1"/>
  <c r="A217" i="1"/>
  <c r="B218" i="1"/>
  <c r="A218" i="1" l="1"/>
  <c r="H217" i="1"/>
  <c r="I217" i="1"/>
  <c r="F130" i="1"/>
  <c r="D131" i="1" s="1"/>
  <c r="B219" i="1"/>
  <c r="C131" i="1"/>
  <c r="H131" i="1" l="1"/>
  <c r="A219" i="1"/>
  <c r="H218" i="1"/>
  <c r="I218" i="1"/>
  <c r="B220" i="1"/>
  <c r="E131" i="1"/>
  <c r="I131" i="1" l="1"/>
  <c r="A220" i="1"/>
  <c r="H219" i="1"/>
  <c r="I219" i="1"/>
  <c r="B221" i="1"/>
  <c r="F131" i="1"/>
  <c r="D132" i="1" s="1"/>
  <c r="A221" i="1" l="1"/>
  <c r="H220" i="1"/>
  <c r="I220" i="1"/>
  <c r="B222" i="1"/>
  <c r="C132" i="1"/>
  <c r="A222" i="1" l="1"/>
  <c r="H221" i="1"/>
  <c r="I221" i="1"/>
  <c r="B223" i="1"/>
  <c r="E132" i="1"/>
  <c r="A223" i="1" l="1"/>
  <c r="H222" i="1"/>
  <c r="I222" i="1"/>
  <c r="F132" i="1"/>
  <c r="D133" i="1" s="1"/>
  <c r="B224" i="1"/>
  <c r="A224" i="1" s="1"/>
  <c r="C133" i="1" l="1"/>
  <c r="H223" i="1"/>
  <c r="I223" i="1"/>
  <c r="E133" i="1"/>
  <c r="B225" i="1"/>
  <c r="A225" i="1" s="1"/>
  <c r="I224" i="1" l="1"/>
  <c r="H224" i="1"/>
  <c r="F133" i="1"/>
  <c r="B226" i="1"/>
  <c r="A226" i="1" l="1"/>
  <c r="C134" i="1"/>
  <c r="D134" i="1"/>
  <c r="B227" i="1"/>
  <c r="A227" i="1" l="1"/>
  <c r="E134" i="1"/>
  <c r="B228" i="1"/>
  <c r="F134" i="1" l="1"/>
  <c r="D135" i="1" s="1"/>
  <c r="C135" i="1"/>
  <c r="E135" i="1" s="1"/>
  <c r="F135" i="1" s="1"/>
  <c r="D136" i="1" s="1"/>
  <c r="A228" i="1"/>
  <c r="B229" i="1"/>
  <c r="C136" i="1" l="1"/>
  <c r="E136" i="1" s="1"/>
  <c r="F136" i="1" s="1"/>
  <c r="D137" i="1" s="1"/>
  <c r="H228" i="1"/>
  <c r="I228" i="1"/>
  <c r="A229" i="1"/>
  <c r="B230" i="1"/>
  <c r="C137" i="1"/>
  <c r="A230" i="1" l="1"/>
  <c r="H229" i="1"/>
  <c r="I229" i="1"/>
  <c r="B231" i="1"/>
  <c r="E137" i="1"/>
  <c r="F137" i="1" s="1"/>
  <c r="D138" i="1" s="1"/>
  <c r="A231" i="1" l="1"/>
  <c r="H230" i="1"/>
  <c r="I230" i="1"/>
  <c r="B232" i="1"/>
  <c r="C138" i="1"/>
  <c r="E138" i="1" s="1"/>
  <c r="F138" i="1" s="1"/>
  <c r="D139" i="1" s="1"/>
  <c r="A232" i="1" l="1"/>
  <c r="H231" i="1"/>
  <c r="I231" i="1"/>
  <c r="B233" i="1"/>
  <c r="C139" i="1"/>
  <c r="A233" i="1" l="1"/>
  <c r="H232" i="1"/>
  <c r="I232" i="1"/>
  <c r="B234" i="1"/>
  <c r="E139" i="1"/>
  <c r="F139" i="1" s="1"/>
  <c r="D140" i="1" s="1"/>
  <c r="A234" i="1" l="1"/>
  <c r="H233" i="1"/>
  <c r="I233" i="1"/>
  <c r="B235" i="1"/>
  <c r="H234" i="1" s="1"/>
  <c r="C140" i="1"/>
  <c r="A235" i="1" l="1"/>
  <c r="I234" i="1"/>
  <c r="E140" i="1"/>
  <c r="F140" i="1" s="1"/>
  <c r="B236" i="1"/>
  <c r="A236" i="1" s="1"/>
  <c r="H235" i="1" l="1"/>
  <c r="I235" i="1"/>
  <c r="C141" i="1"/>
  <c r="D141" i="1"/>
  <c r="H141" i="1" s="1"/>
  <c r="B237" i="1"/>
  <c r="A237" i="1" s="1"/>
  <c r="I236" i="1" l="1"/>
  <c r="H236" i="1"/>
  <c r="E141" i="1"/>
  <c r="B238" i="1"/>
  <c r="A238" i="1" l="1"/>
  <c r="F141" i="1"/>
  <c r="I141" i="1"/>
  <c r="C142" i="1"/>
  <c r="D142" i="1"/>
  <c r="H142" i="1" s="1"/>
  <c r="B239" i="1"/>
  <c r="A239" i="1" l="1"/>
  <c r="E142" i="1"/>
  <c r="I142" i="1" s="1"/>
  <c r="B240" i="1"/>
  <c r="A240" i="1" l="1"/>
  <c r="F142" i="1"/>
  <c r="C143" i="1"/>
  <c r="D143" i="1"/>
  <c r="B241" i="1"/>
  <c r="H143" i="1" l="1"/>
  <c r="A241" i="1"/>
  <c r="H240" i="1"/>
  <c r="I240" i="1"/>
  <c r="E143" i="1"/>
  <c r="B242" i="1"/>
  <c r="H241" i="1" s="1"/>
  <c r="I143" i="1" l="1"/>
  <c r="A242" i="1"/>
  <c r="I241" i="1"/>
  <c r="F143" i="1"/>
  <c r="D144" i="1" s="1"/>
  <c r="B243" i="1"/>
  <c r="C144" i="1" l="1"/>
  <c r="E144" i="1" s="1"/>
  <c r="F144" i="1" s="1"/>
  <c r="D145" i="1" s="1"/>
  <c r="A243" i="1"/>
  <c r="H242" i="1"/>
  <c r="I242" i="1"/>
  <c r="B244" i="1"/>
  <c r="A244" i="1" l="1"/>
  <c r="H243" i="1"/>
  <c r="I243" i="1"/>
  <c r="B245" i="1"/>
  <c r="C145" i="1"/>
  <c r="A245" i="1" l="1"/>
  <c r="H244" i="1"/>
  <c r="I244" i="1"/>
  <c r="B246" i="1"/>
  <c r="H245" i="1" s="1"/>
  <c r="E145" i="1"/>
  <c r="A246" i="1" l="1"/>
  <c r="I245" i="1"/>
  <c r="F145" i="1"/>
  <c r="D146" i="1" s="1"/>
  <c r="B247" i="1"/>
  <c r="C146" i="1"/>
  <c r="A247" i="1" l="1"/>
  <c r="H246" i="1"/>
  <c r="I246" i="1"/>
  <c r="E146" i="1"/>
  <c r="B248" i="1"/>
  <c r="A248" i="1" s="1"/>
  <c r="F146" i="1" l="1"/>
  <c r="D147" i="1" s="1"/>
  <c r="H247" i="1"/>
  <c r="I247" i="1"/>
  <c r="B249" i="1"/>
  <c r="A249" i="1" s="1"/>
  <c r="C147" i="1" l="1"/>
  <c r="E147" i="1" s="1"/>
  <c r="F147" i="1" s="1"/>
  <c r="C148" i="1" s="1"/>
  <c r="I248" i="1"/>
  <c r="H248" i="1"/>
  <c r="B250" i="1"/>
  <c r="D148" i="1" l="1"/>
  <c r="E148" i="1" s="1"/>
  <c r="F148" i="1" s="1"/>
  <c r="A250" i="1"/>
  <c r="B251" i="1"/>
  <c r="D149" i="1" l="1"/>
  <c r="E149" i="1" s="1"/>
  <c r="F149" i="1" s="1"/>
  <c r="D150" i="1" s="1"/>
  <c r="C149" i="1"/>
  <c r="A251" i="1"/>
  <c r="B252" i="1"/>
  <c r="A252" i="1" l="1"/>
  <c r="B253" i="1"/>
  <c r="C150" i="1"/>
  <c r="H252" i="1" l="1"/>
  <c r="I252" i="1"/>
  <c r="A253" i="1"/>
  <c r="B254" i="1"/>
  <c r="E150" i="1"/>
  <c r="F150" i="1" s="1"/>
  <c r="A254" i="1" l="1"/>
  <c r="H253" i="1"/>
  <c r="I253" i="1"/>
  <c r="C151" i="1"/>
  <c r="D151" i="1"/>
  <c r="B255" i="1"/>
  <c r="A255" i="1" l="1"/>
  <c r="H254" i="1"/>
  <c r="I254" i="1"/>
  <c r="E151" i="1"/>
  <c r="F151" i="1" s="1"/>
  <c r="D152" i="1" s="1"/>
  <c r="B256" i="1"/>
  <c r="H255" i="1" s="1"/>
  <c r="C152" i="1"/>
  <c r="A256" i="1" l="1"/>
  <c r="I255" i="1"/>
  <c r="B257" i="1"/>
  <c r="E152" i="1"/>
  <c r="F152" i="1" s="1"/>
  <c r="D153" i="1" s="1"/>
  <c r="H153" i="1" s="1"/>
  <c r="A257" i="1" l="1"/>
  <c r="H256" i="1"/>
  <c r="I256" i="1"/>
  <c r="B258" i="1"/>
  <c r="H257" i="1" s="1"/>
  <c r="C153" i="1"/>
  <c r="A258" i="1" l="1"/>
  <c r="I257" i="1"/>
  <c r="B259" i="1"/>
  <c r="E153" i="1"/>
  <c r="I153" i="1" s="1"/>
  <c r="A259" i="1" l="1"/>
  <c r="H258" i="1"/>
  <c r="I258" i="1"/>
  <c r="B260" i="1"/>
  <c r="A260" i="1" s="1"/>
  <c r="F153" i="1"/>
  <c r="H259" i="1" l="1"/>
  <c r="I259" i="1"/>
  <c r="C154" i="1"/>
  <c r="D154" i="1"/>
  <c r="H154" i="1" s="1"/>
  <c r="B261" i="1"/>
  <c r="A261" i="1" s="1"/>
  <c r="I260" i="1" l="1"/>
  <c r="H260" i="1"/>
  <c r="E154" i="1"/>
  <c r="I154" i="1" s="1"/>
  <c r="B262" i="1"/>
  <c r="A262" i="1" l="1"/>
  <c r="F154" i="1"/>
  <c r="D155" i="1" s="1"/>
  <c r="C155" i="1"/>
  <c r="E155" i="1" s="1"/>
  <c r="B263" i="1"/>
  <c r="H155" i="1" l="1"/>
  <c r="F155" i="1"/>
  <c r="D156" i="1" s="1"/>
  <c r="I155" i="1"/>
  <c r="A263" i="1"/>
  <c r="B264" i="1"/>
  <c r="C156" i="1" l="1"/>
  <c r="A264" i="1"/>
  <c r="B265" i="1"/>
  <c r="E156" i="1"/>
  <c r="A265" i="1" l="1"/>
  <c r="H264" i="1"/>
  <c r="I264" i="1"/>
  <c r="F156" i="1"/>
  <c r="D157" i="1" s="1"/>
  <c r="B266" i="1"/>
  <c r="H265" i="1" s="1"/>
  <c r="C157" i="1"/>
  <c r="A266" i="1" l="1"/>
  <c r="I265" i="1"/>
  <c r="B267" i="1"/>
  <c r="E157" i="1"/>
  <c r="A267" i="1" l="1"/>
  <c r="H266" i="1"/>
  <c r="I266" i="1"/>
  <c r="F157" i="1"/>
  <c r="D158" i="1" s="1"/>
  <c r="C158" i="1"/>
  <c r="B268" i="1"/>
  <c r="I267" i="1" s="1"/>
  <c r="H267" i="1" l="1"/>
  <c r="A268" i="1"/>
  <c r="E158" i="1"/>
  <c r="B269" i="1"/>
  <c r="A269" i="1" l="1"/>
  <c r="H268" i="1"/>
  <c r="I268" i="1"/>
  <c r="F158" i="1"/>
  <c r="D159" i="1" s="1"/>
  <c r="B270" i="1"/>
  <c r="I269" i="1" s="1"/>
  <c r="C159" i="1" l="1"/>
  <c r="E159" i="1" s="1"/>
  <c r="F159" i="1" s="1"/>
  <c r="H269" i="1"/>
  <c r="A270" i="1"/>
  <c r="B271" i="1"/>
  <c r="H270" i="1" s="1"/>
  <c r="A271" i="1" l="1"/>
  <c r="I270" i="1"/>
  <c r="D160" i="1"/>
  <c r="C160" i="1"/>
  <c r="E160" i="1" s="1"/>
  <c r="F160" i="1" s="1"/>
  <c r="D161" i="1" s="1"/>
  <c r="B272" i="1"/>
  <c r="A272" i="1" s="1"/>
  <c r="H271" i="1" l="1"/>
  <c r="I271" i="1"/>
  <c r="C161" i="1"/>
  <c r="E161" i="1" s="1"/>
  <c r="F161" i="1" s="1"/>
  <c r="D162" i="1" s="1"/>
  <c r="B273" i="1"/>
  <c r="A273" i="1" s="1"/>
  <c r="I272" i="1" l="1"/>
  <c r="H272" i="1"/>
  <c r="C162" i="1"/>
  <c r="E162" i="1" s="1"/>
  <c r="F162" i="1" s="1"/>
  <c r="B274" i="1"/>
  <c r="A274" i="1" l="1"/>
  <c r="D163" i="1"/>
  <c r="C163" i="1"/>
  <c r="E163" i="1" s="1"/>
  <c r="F163" i="1" s="1"/>
  <c r="B275" i="1"/>
  <c r="A275" i="1" l="1"/>
  <c r="C164" i="1"/>
  <c r="D164" i="1"/>
  <c r="B276" i="1"/>
  <c r="E164" i="1" l="1"/>
  <c r="F164" i="1" s="1"/>
  <c r="D165" i="1" s="1"/>
  <c r="H165" i="1" s="1"/>
  <c r="A276" i="1"/>
  <c r="B277" i="1"/>
  <c r="H276" i="1" l="1"/>
  <c r="I276" i="1"/>
  <c r="C165" i="1"/>
  <c r="E165" i="1" s="1"/>
  <c r="I165" i="1" s="1"/>
  <c r="A277" i="1"/>
  <c r="B278" i="1"/>
  <c r="H277" i="1" l="1"/>
  <c r="I277" i="1"/>
  <c r="A278" i="1"/>
  <c r="B279" i="1"/>
  <c r="F165" i="1"/>
  <c r="D166" i="1" s="1"/>
  <c r="H166" i="1" s="1"/>
  <c r="A279" i="1" l="1"/>
  <c r="H278" i="1"/>
  <c r="I278" i="1"/>
  <c r="B280" i="1"/>
  <c r="H279" i="1" s="1"/>
  <c r="C166" i="1"/>
  <c r="A280" i="1" l="1"/>
  <c r="I279" i="1"/>
  <c r="B281" i="1"/>
  <c r="E166" i="1"/>
  <c r="I166" i="1" s="1"/>
  <c r="A281" i="1" l="1"/>
  <c r="H280" i="1"/>
  <c r="I280" i="1"/>
  <c r="F166" i="1"/>
  <c r="D167" i="1" s="1"/>
  <c r="B282" i="1"/>
  <c r="C167" i="1"/>
  <c r="H167" i="1" l="1"/>
  <c r="A282" i="1"/>
  <c r="H281" i="1"/>
  <c r="I281" i="1"/>
  <c r="B283" i="1"/>
  <c r="E167" i="1"/>
  <c r="I167" i="1" l="1"/>
  <c r="A283" i="1"/>
  <c r="H282" i="1"/>
  <c r="I282" i="1"/>
  <c r="B284" i="1"/>
  <c r="A284" i="1" s="1"/>
  <c r="F167" i="1"/>
  <c r="D168" i="1" s="1"/>
  <c r="H283" i="1" l="1"/>
  <c r="I283" i="1"/>
  <c r="B285" i="1"/>
  <c r="A285" i="1" s="1"/>
  <c r="C168" i="1"/>
  <c r="I284" i="1" l="1"/>
  <c r="H284" i="1"/>
  <c r="B286" i="1"/>
  <c r="E168" i="1"/>
  <c r="A286" i="1" l="1"/>
  <c r="F168" i="1"/>
  <c r="D169" i="1" s="1"/>
  <c r="B287" i="1"/>
  <c r="C169" i="1"/>
  <c r="A287" i="1" l="1"/>
  <c r="B288" i="1"/>
  <c r="E169" i="1"/>
  <c r="F169" i="1" l="1"/>
  <c r="C170" i="1" s="1"/>
  <c r="A288" i="1"/>
  <c r="B289" i="1"/>
  <c r="D170" i="1" l="1"/>
  <c r="E170" i="1" s="1"/>
  <c r="H288" i="1"/>
  <c r="I288" i="1"/>
  <c r="A289" i="1"/>
  <c r="B290" i="1"/>
  <c r="F170" i="1" l="1"/>
  <c r="D171" i="1" s="1"/>
  <c r="H289" i="1"/>
  <c r="I289" i="1"/>
  <c r="A290" i="1"/>
  <c r="B291" i="1"/>
  <c r="C171" i="1" l="1"/>
  <c r="E171" i="1" s="1"/>
  <c r="F171" i="1" s="1"/>
  <c r="D172" i="1" s="1"/>
  <c r="H290" i="1"/>
  <c r="I290" i="1"/>
  <c r="A291" i="1"/>
  <c r="B292" i="1"/>
  <c r="C172" i="1" l="1"/>
  <c r="E172" i="1" s="1"/>
  <c r="F172" i="1" s="1"/>
  <c r="C173" i="1" s="1"/>
  <c r="H291" i="1"/>
  <c r="I291" i="1"/>
  <c r="A292" i="1"/>
  <c r="B293" i="1"/>
  <c r="D173" i="1" l="1"/>
  <c r="H292" i="1"/>
  <c r="I292" i="1"/>
  <c r="A293" i="1"/>
  <c r="E173" i="1"/>
  <c r="F173" i="1" s="1"/>
  <c r="D174" i="1" s="1"/>
  <c r="B294" i="1"/>
  <c r="H293" i="1" l="1"/>
  <c r="I293" i="1"/>
  <c r="A294" i="1"/>
  <c r="C174" i="1"/>
  <c r="E174" i="1" s="1"/>
  <c r="F174" i="1" s="1"/>
  <c r="D175" i="1" s="1"/>
  <c r="B295" i="1"/>
  <c r="A295" i="1" l="1"/>
  <c r="H294" i="1"/>
  <c r="I294" i="1"/>
  <c r="C175" i="1"/>
  <c r="E175" i="1" s="1"/>
  <c r="F175" i="1" s="1"/>
  <c r="B296" i="1"/>
  <c r="A296" i="1" s="1"/>
  <c r="H295" i="1" l="1"/>
  <c r="I295" i="1"/>
  <c r="D176" i="1"/>
  <c r="C176" i="1"/>
  <c r="B297" i="1"/>
  <c r="A297" i="1" s="1"/>
  <c r="I296" i="1" l="1"/>
  <c r="H296" i="1"/>
  <c r="E176" i="1"/>
  <c r="F176" i="1" s="1"/>
  <c r="B298" i="1"/>
  <c r="A298" i="1" l="1"/>
  <c r="D177" i="1"/>
  <c r="H177" i="1" s="1"/>
  <c r="C177" i="1"/>
  <c r="E177" i="1" s="1"/>
  <c r="B299" i="1"/>
  <c r="A299" i="1" l="1"/>
  <c r="F177" i="1"/>
  <c r="D178" i="1" s="1"/>
  <c r="H178" i="1" s="1"/>
  <c r="I177" i="1"/>
  <c r="B300" i="1"/>
  <c r="C178" i="1" l="1"/>
  <c r="E178" i="1" s="1"/>
  <c r="I178" i="1" s="1"/>
  <c r="A300" i="1"/>
  <c r="B301" i="1"/>
  <c r="H300" i="1" l="1"/>
  <c r="I300" i="1"/>
  <c r="F178" i="1"/>
  <c r="D179" i="1" s="1"/>
  <c r="A301" i="1"/>
  <c r="B302" i="1"/>
  <c r="C179" i="1"/>
  <c r="H179" i="1" l="1"/>
  <c r="A302" i="1"/>
  <c r="H301" i="1"/>
  <c r="I301" i="1"/>
  <c r="B303" i="1"/>
  <c r="E179" i="1"/>
  <c r="I179" i="1" l="1"/>
  <c r="A303" i="1"/>
  <c r="H302" i="1"/>
  <c r="I302" i="1"/>
  <c r="F179" i="1"/>
  <c r="D180" i="1" s="1"/>
  <c r="B304" i="1"/>
  <c r="A304" i="1" l="1"/>
  <c r="H303" i="1"/>
  <c r="I303" i="1"/>
  <c r="C180" i="1"/>
  <c r="E180" i="1" s="1"/>
  <c r="B305" i="1"/>
  <c r="A305" i="1" l="1"/>
  <c r="H304" i="1"/>
  <c r="I304" i="1"/>
  <c r="F180" i="1"/>
  <c r="D181" i="1" s="1"/>
  <c r="B306" i="1"/>
  <c r="H305" i="1" s="1"/>
  <c r="C181" i="1"/>
  <c r="A306" i="1" l="1"/>
  <c r="I305" i="1"/>
  <c r="B307" i="1"/>
  <c r="E181" i="1"/>
  <c r="A307" i="1" l="1"/>
  <c r="H306" i="1"/>
  <c r="I306" i="1"/>
  <c r="F181" i="1"/>
  <c r="D182" i="1" s="1"/>
  <c r="B308" i="1"/>
  <c r="A308" i="1" s="1"/>
  <c r="C182" i="1" l="1"/>
  <c r="E182" i="1" s="1"/>
  <c r="H307" i="1"/>
  <c r="I307" i="1"/>
  <c r="B309" i="1"/>
  <c r="A309" i="1" s="1"/>
  <c r="F182" i="1" l="1"/>
  <c r="D183" i="1" s="1"/>
  <c r="I308" i="1"/>
  <c r="H308" i="1"/>
  <c r="C183" i="1"/>
  <c r="E183" i="1" s="1"/>
  <c r="F183" i="1" s="1"/>
  <c r="D184" i="1" s="1"/>
  <c r="B310" i="1"/>
  <c r="A310" i="1" l="1"/>
  <c r="B311" i="1"/>
  <c r="C184" i="1"/>
  <c r="A311" i="1" l="1"/>
  <c r="E184" i="1"/>
  <c r="F184" i="1" s="1"/>
  <c r="D185" i="1" s="1"/>
  <c r="B312" i="1"/>
  <c r="C185" i="1" l="1"/>
  <c r="E185" i="1" s="1"/>
  <c r="F185" i="1" s="1"/>
  <c r="D186" i="1" s="1"/>
  <c r="A312" i="1"/>
  <c r="B313" i="1"/>
  <c r="H312" i="1" l="1"/>
  <c r="I312" i="1"/>
  <c r="C186" i="1"/>
  <c r="E186" i="1" s="1"/>
  <c r="F186" i="1" s="1"/>
  <c r="A313" i="1"/>
  <c r="B314" i="1"/>
  <c r="A314" i="1" l="1"/>
  <c r="I314" i="1"/>
  <c r="H314" i="1"/>
  <c r="H313" i="1"/>
  <c r="I313" i="1"/>
  <c r="D187" i="1"/>
  <c r="C187" i="1"/>
  <c r="E187" i="1" s="1"/>
  <c r="F187" i="1" s="1"/>
  <c r="D188" i="1" s="1"/>
  <c r="B315" i="1"/>
  <c r="A315" i="1" l="1"/>
  <c r="C188" i="1"/>
  <c r="E188" i="1" s="1"/>
  <c r="F188" i="1" s="1"/>
  <c r="B316" i="1"/>
  <c r="A316" i="1" l="1"/>
  <c r="H315" i="1"/>
  <c r="I315" i="1"/>
  <c r="D189" i="1"/>
  <c r="H189" i="1" s="1"/>
  <c r="C189" i="1"/>
  <c r="E189" i="1" s="1"/>
  <c r="I189" i="1" s="1"/>
  <c r="B317" i="1"/>
  <c r="A317" i="1" l="1"/>
  <c r="H316" i="1"/>
  <c r="I316" i="1"/>
  <c r="B318" i="1"/>
  <c r="F189" i="1"/>
  <c r="A318" i="1" l="1"/>
  <c r="H317" i="1"/>
  <c r="I317" i="1"/>
  <c r="C190" i="1"/>
  <c r="D190" i="1"/>
  <c r="H190" i="1" s="1"/>
  <c r="B319" i="1"/>
  <c r="H318" i="1" s="1"/>
  <c r="A319" i="1" l="1"/>
  <c r="I318" i="1"/>
  <c r="E190" i="1"/>
  <c r="I190" i="1" s="1"/>
  <c r="B320" i="1"/>
  <c r="A320" i="1" s="1"/>
  <c r="H319" i="1" l="1"/>
  <c r="I319" i="1"/>
  <c r="F190" i="1"/>
  <c r="D191" i="1" s="1"/>
  <c r="C191" i="1"/>
  <c r="B321" i="1"/>
  <c r="A321" i="1" s="1"/>
  <c r="E191" i="1" l="1"/>
  <c r="F191" i="1" s="1"/>
  <c r="D192" i="1" s="1"/>
  <c r="H191" i="1"/>
  <c r="I191" i="1"/>
  <c r="I320" i="1"/>
  <c r="H320" i="1"/>
  <c r="B322" i="1"/>
  <c r="C192" i="1" l="1"/>
  <c r="E192" i="1" s="1"/>
  <c r="A322" i="1"/>
  <c r="B323" i="1"/>
  <c r="A323" i="1" l="1"/>
  <c r="F192" i="1"/>
  <c r="D193" i="1" s="1"/>
  <c r="B324" i="1"/>
  <c r="C193" i="1" l="1"/>
  <c r="E193" i="1" s="1"/>
  <c r="A324" i="1"/>
  <c r="B325" i="1"/>
  <c r="H324" i="1" l="1"/>
  <c r="I324" i="1"/>
  <c r="F193" i="1"/>
  <c r="D194" i="1" s="1"/>
  <c r="A325" i="1"/>
  <c r="B326" i="1"/>
  <c r="C194" i="1"/>
  <c r="H325" i="1" l="1"/>
  <c r="I325" i="1"/>
  <c r="A326" i="1"/>
  <c r="B327" i="1"/>
  <c r="E194" i="1"/>
  <c r="A327" i="1" l="1"/>
  <c r="H326" i="1"/>
  <c r="I326" i="1"/>
  <c r="F194" i="1"/>
  <c r="D195" i="1" s="1"/>
  <c r="B328" i="1"/>
  <c r="H327" i="1" s="1"/>
  <c r="C195" i="1"/>
  <c r="A328" i="1" l="1"/>
  <c r="I327" i="1"/>
  <c r="B329" i="1"/>
  <c r="E195" i="1"/>
  <c r="F195" i="1" s="1"/>
  <c r="D196" i="1" s="1"/>
  <c r="A329" i="1" l="1"/>
  <c r="H328" i="1"/>
  <c r="I328" i="1"/>
  <c r="B330" i="1"/>
  <c r="C196" i="1"/>
  <c r="A330" i="1" l="1"/>
  <c r="H329" i="1"/>
  <c r="I329" i="1"/>
  <c r="B331" i="1"/>
  <c r="E196" i="1"/>
  <c r="F196" i="1" s="1"/>
  <c r="D197" i="1" s="1"/>
  <c r="A331" i="1" l="1"/>
  <c r="H330" i="1"/>
  <c r="I330" i="1"/>
  <c r="B332" i="1"/>
  <c r="A332" i="1" s="1"/>
  <c r="C197" i="1"/>
  <c r="E197" i="1" s="1"/>
  <c r="F197" i="1" s="1"/>
  <c r="D198" i="1" s="1"/>
  <c r="H331" i="1" l="1"/>
  <c r="I331" i="1"/>
  <c r="B333" i="1"/>
  <c r="A333" i="1" s="1"/>
  <c r="C198" i="1"/>
  <c r="I332" i="1" l="1"/>
  <c r="H332" i="1"/>
  <c r="E198" i="1"/>
  <c r="F198" i="1" s="1"/>
  <c r="D199" i="1" s="1"/>
  <c r="B334" i="1"/>
  <c r="A334" i="1" l="1"/>
  <c r="C199" i="1"/>
  <c r="E199" i="1" s="1"/>
  <c r="F199" i="1" s="1"/>
  <c r="B335" i="1"/>
  <c r="A335" i="1" l="1"/>
  <c r="D200" i="1"/>
  <c r="C200" i="1"/>
  <c r="B336" i="1"/>
  <c r="E200" i="1" l="1"/>
  <c r="F200" i="1" s="1"/>
  <c r="D201" i="1" s="1"/>
  <c r="H201" i="1" s="1"/>
  <c r="A336" i="1"/>
  <c r="B337" i="1"/>
  <c r="C201" i="1" l="1"/>
  <c r="E201" i="1" s="1"/>
  <c r="I201" i="1" s="1"/>
  <c r="H336" i="1"/>
  <c r="I336" i="1"/>
  <c r="A337" i="1"/>
  <c r="B338" i="1"/>
  <c r="F201" i="1" l="1"/>
  <c r="D202" i="1" s="1"/>
  <c r="H202" i="1" s="1"/>
  <c r="H337" i="1"/>
  <c r="I337" i="1"/>
  <c r="A338" i="1"/>
  <c r="B339" i="1"/>
  <c r="C202" i="1" l="1"/>
  <c r="E202" i="1" s="1"/>
  <c r="I202" i="1" s="1"/>
  <c r="A339" i="1"/>
  <c r="H338" i="1"/>
  <c r="I338" i="1"/>
  <c r="B340" i="1"/>
  <c r="H339" i="1" s="1"/>
  <c r="A340" i="1" l="1"/>
  <c r="I339" i="1"/>
  <c r="F202" i="1"/>
  <c r="D203" i="1" s="1"/>
  <c r="B341" i="1"/>
  <c r="C203" i="1" l="1"/>
  <c r="E203" i="1" s="1"/>
  <c r="H203" i="1"/>
  <c r="A341" i="1"/>
  <c r="H340" i="1"/>
  <c r="I340" i="1"/>
  <c r="B342" i="1"/>
  <c r="I203" i="1" l="1"/>
  <c r="A342" i="1"/>
  <c r="H341" i="1"/>
  <c r="I341" i="1"/>
  <c r="F203" i="1"/>
  <c r="D204" i="1" s="1"/>
  <c r="B343" i="1"/>
  <c r="A343" i="1" l="1"/>
  <c r="H342" i="1"/>
  <c r="I342" i="1"/>
  <c r="C204" i="1"/>
  <c r="E204" i="1" s="1"/>
  <c r="B344" i="1"/>
  <c r="A344" i="1" s="1"/>
  <c r="H343" i="1" l="1"/>
  <c r="I343" i="1"/>
  <c r="F204" i="1"/>
  <c r="D205" i="1" s="1"/>
  <c r="B345" i="1"/>
  <c r="A345" i="1" s="1"/>
  <c r="C205" i="1"/>
  <c r="I344" i="1" l="1"/>
  <c r="H344" i="1"/>
  <c r="B346" i="1"/>
  <c r="E205" i="1"/>
  <c r="A346" i="1" l="1"/>
  <c r="F205" i="1"/>
  <c r="C206" i="1" s="1"/>
  <c r="B347" i="1"/>
  <c r="D206" i="1" l="1"/>
  <c r="E206" i="1" s="1"/>
  <c r="A347" i="1"/>
  <c r="B348" i="1"/>
  <c r="F206" i="1" l="1"/>
  <c r="C207" i="1" s="1"/>
  <c r="A348" i="1"/>
  <c r="B349" i="1"/>
  <c r="D207" i="1" l="1"/>
  <c r="E207" i="1" s="1"/>
  <c r="F207" i="1" s="1"/>
  <c r="C208" i="1" s="1"/>
  <c r="H348" i="1"/>
  <c r="I348" i="1"/>
  <c r="A349" i="1"/>
  <c r="B350" i="1"/>
  <c r="H349" i="1" l="1"/>
  <c r="I349" i="1"/>
  <c r="D208" i="1"/>
  <c r="E208" i="1" s="1"/>
  <c r="F208" i="1" s="1"/>
  <c r="A350" i="1"/>
  <c r="B351" i="1"/>
  <c r="H350" i="1" l="1"/>
  <c r="I350" i="1"/>
  <c r="A351" i="1"/>
  <c r="C209" i="1"/>
  <c r="D209" i="1"/>
  <c r="B352" i="1"/>
  <c r="A352" i="1" l="1"/>
  <c r="H351" i="1"/>
  <c r="I351" i="1"/>
  <c r="E209" i="1"/>
  <c r="F209" i="1" s="1"/>
  <c r="C210" i="1" s="1"/>
  <c r="B353" i="1"/>
  <c r="I352" i="1" s="1"/>
  <c r="H352" i="1" l="1"/>
  <c r="D210" i="1"/>
  <c r="E210" i="1" s="1"/>
  <c r="F210" i="1" s="1"/>
  <c r="A353" i="1"/>
  <c r="B354" i="1"/>
  <c r="H353" i="1" s="1"/>
  <c r="A354" i="1" l="1"/>
  <c r="I353" i="1"/>
  <c r="D211" i="1"/>
  <c r="C211" i="1"/>
  <c r="B355" i="1"/>
  <c r="A355" i="1" l="1"/>
  <c r="H354" i="1"/>
  <c r="I354" i="1"/>
  <c r="E211" i="1"/>
  <c r="F211" i="1" s="1"/>
  <c r="B356" i="1"/>
  <c r="A356" i="1" l="1"/>
  <c r="H355" i="1"/>
  <c r="I355" i="1"/>
  <c r="D212" i="1"/>
  <c r="C212" i="1"/>
  <c r="B357" i="1"/>
  <c r="A357" i="1" s="1"/>
  <c r="I356" i="1" l="1"/>
  <c r="H356" i="1"/>
  <c r="E212" i="1"/>
  <c r="F212" i="1" s="1"/>
  <c r="D213" i="1" s="1"/>
  <c r="H213" i="1" s="1"/>
  <c r="B358" i="1"/>
  <c r="A358" i="1" l="1"/>
  <c r="C213" i="1"/>
  <c r="E213" i="1" s="1"/>
  <c r="B359" i="1"/>
  <c r="A359" i="1" l="1"/>
  <c r="F213" i="1"/>
  <c r="D214" i="1" s="1"/>
  <c r="H214" i="1" s="1"/>
  <c r="I213" i="1"/>
  <c r="C214" i="1"/>
  <c r="B360" i="1"/>
  <c r="E214" i="1" l="1"/>
  <c r="I214" i="1" s="1"/>
  <c r="A360" i="1"/>
  <c r="B361" i="1"/>
  <c r="H360" i="1" l="1"/>
  <c r="I360" i="1"/>
  <c r="F214" i="1"/>
  <c r="C215" i="1" s="1"/>
  <c r="D215" i="1"/>
  <c r="A361" i="1"/>
  <c r="B362" i="1"/>
  <c r="H215" i="1" l="1"/>
  <c r="A362" i="1"/>
  <c r="H361" i="1"/>
  <c r="I361" i="1"/>
  <c r="E215" i="1"/>
  <c r="B363" i="1"/>
  <c r="H362" i="1" s="1"/>
  <c r="I215" i="1" l="1"/>
  <c r="A363" i="1"/>
  <c r="I362" i="1"/>
  <c r="F215" i="1"/>
  <c r="B364" i="1"/>
  <c r="A364" i="1" l="1"/>
  <c r="H363" i="1"/>
  <c r="I363" i="1"/>
  <c r="D216" i="1"/>
  <c r="C216" i="1"/>
  <c r="E216" i="1" s="1"/>
  <c r="B365" i="1"/>
  <c r="H364" i="1" s="1"/>
  <c r="A365" i="1" l="1"/>
  <c r="I364" i="1"/>
  <c r="F216" i="1"/>
  <c r="B366" i="1"/>
  <c r="A366" i="1" l="1"/>
  <c r="H365" i="1"/>
  <c r="I365" i="1"/>
  <c r="D217" i="1"/>
  <c r="C217" i="1"/>
  <c r="E217" i="1" s="1"/>
  <c r="B367" i="1"/>
  <c r="H366" i="1" s="1"/>
  <c r="A367" i="1" l="1"/>
  <c r="I366" i="1"/>
  <c r="F217" i="1"/>
  <c r="B368" i="1"/>
  <c r="A368" i="1" l="1"/>
  <c r="H367" i="1"/>
  <c r="I367" i="1"/>
  <c r="D218" i="1"/>
  <c r="C218" i="1"/>
  <c r="E218" i="1" s="1"/>
  <c r="B369" i="1"/>
  <c r="A369" i="1" s="1"/>
  <c r="I368" i="1" l="1"/>
  <c r="H368" i="1"/>
  <c r="F218" i="1"/>
  <c r="B370" i="1"/>
  <c r="A370" i="1" l="1"/>
  <c r="C219" i="1"/>
  <c r="D219" i="1"/>
  <c r="B371" i="1"/>
  <c r="A371" i="1" l="1"/>
  <c r="E219" i="1"/>
  <c r="F219" i="1" s="1"/>
  <c r="B372" i="1"/>
  <c r="C220" i="1" l="1"/>
  <c r="D220" i="1"/>
  <c r="A372" i="1"/>
  <c r="B373" i="1"/>
  <c r="H372" i="1" l="1"/>
  <c r="I372" i="1"/>
  <c r="E220" i="1"/>
  <c r="F220" i="1" s="1"/>
  <c r="A373" i="1"/>
  <c r="B374" i="1"/>
  <c r="A374" i="1" l="1"/>
  <c r="H373" i="1"/>
  <c r="I373" i="1"/>
  <c r="C221" i="1"/>
  <c r="D221" i="1"/>
  <c r="B375" i="1"/>
  <c r="H374" i="1" s="1"/>
  <c r="A375" i="1" l="1"/>
  <c r="I374" i="1"/>
  <c r="E221" i="1"/>
  <c r="F221" i="1" s="1"/>
  <c r="B376" i="1"/>
  <c r="A376" i="1" l="1"/>
  <c r="H375" i="1"/>
  <c r="I375" i="1"/>
  <c r="D222" i="1"/>
  <c r="C222" i="1"/>
  <c r="E222" i="1" s="1"/>
  <c r="F222" i="1" s="1"/>
  <c r="B377" i="1"/>
  <c r="A377" i="1" l="1"/>
  <c r="H376" i="1"/>
  <c r="I376" i="1"/>
  <c r="D223" i="1"/>
  <c r="C223" i="1"/>
  <c r="E223" i="1" s="1"/>
  <c r="F223" i="1" s="1"/>
  <c r="B378" i="1"/>
  <c r="A378" i="1" l="1"/>
  <c r="H377" i="1"/>
  <c r="I377" i="1"/>
  <c r="D224" i="1"/>
  <c r="C224" i="1"/>
  <c r="E224" i="1" s="1"/>
  <c r="F224" i="1" s="1"/>
  <c r="B379" i="1"/>
  <c r="A379" i="1" l="1"/>
  <c r="H378" i="1"/>
  <c r="I378" i="1"/>
  <c r="C225" i="1"/>
  <c r="D225" i="1"/>
  <c r="H225" i="1" s="1"/>
  <c r="B380" i="1"/>
  <c r="A380" i="1" l="1"/>
  <c r="H379" i="1"/>
  <c r="I379" i="1"/>
  <c r="E225" i="1"/>
  <c r="B381" i="1"/>
  <c r="A381" i="1" l="1"/>
  <c r="I380" i="1"/>
  <c r="H380" i="1"/>
  <c r="F225" i="1"/>
  <c r="I225" i="1"/>
  <c r="B382" i="1"/>
  <c r="A382" i="1" l="1"/>
  <c r="C226" i="1"/>
  <c r="D226" i="1"/>
  <c r="H226" i="1" s="1"/>
  <c r="B383" i="1"/>
  <c r="A383" i="1" l="1"/>
  <c r="E226" i="1"/>
  <c r="I226" i="1" s="1"/>
  <c r="B384" i="1"/>
  <c r="F226" i="1" l="1"/>
  <c r="A384" i="1"/>
  <c r="B385" i="1"/>
  <c r="H384" i="1" l="1"/>
  <c r="I384" i="1"/>
  <c r="D227" i="1"/>
  <c r="C227" i="1"/>
  <c r="E227" i="1" s="1"/>
  <c r="A385" i="1"/>
  <c r="B386" i="1"/>
  <c r="I227" i="1" l="1"/>
  <c r="H227" i="1"/>
  <c r="A386" i="1"/>
  <c r="H385" i="1"/>
  <c r="I385" i="1"/>
  <c r="F227" i="1"/>
  <c r="B387" i="1"/>
  <c r="H386" i="1" s="1"/>
  <c r="A387" i="1" l="1"/>
  <c r="I386" i="1"/>
  <c r="D228" i="1"/>
  <c r="C228" i="1"/>
  <c r="E228" i="1" s="1"/>
  <c r="B388" i="1"/>
  <c r="A388" i="1" l="1"/>
  <c r="H387" i="1"/>
  <c r="I387" i="1"/>
  <c r="F228" i="1"/>
  <c r="B389" i="1"/>
  <c r="A389" i="1" l="1"/>
  <c r="H388" i="1"/>
  <c r="I388" i="1"/>
  <c r="D229" i="1"/>
  <c r="C229" i="1"/>
  <c r="E229" i="1" s="1"/>
  <c r="B390" i="1"/>
  <c r="I389" i="1" s="1"/>
  <c r="F229" i="1" l="1"/>
  <c r="C230" i="1" s="1"/>
  <c r="H389" i="1"/>
  <c r="A390" i="1"/>
  <c r="B391" i="1"/>
  <c r="H390" i="1" s="1"/>
  <c r="E230" i="1" l="1"/>
  <c r="F230" i="1" s="1"/>
  <c r="C231" i="1" s="1"/>
  <c r="D230" i="1"/>
  <c r="A391" i="1"/>
  <c r="I390" i="1"/>
  <c r="B392" i="1"/>
  <c r="D231" i="1" l="1"/>
  <c r="E231" i="1" s="1"/>
  <c r="F231" i="1" s="1"/>
  <c r="A392" i="1"/>
  <c r="H391" i="1"/>
  <c r="I391" i="1"/>
  <c r="B393" i="1"/>
  <c r="H392" i="1" s="1"/>
  <c r="I393" i="1" l="1"/>
  <c r="H393" i="1"/>
  <c r="I392" i="1"/>
  <c r="C232" i="1"/>
  <c r="D232" i="1"/>
  <c r="E232" i="1" l="1"/>
  <c r="F232" i="1" s="1"/>
  <c r="D233" i="1" l="1"/>
  <c r="C233" i="1"/>
  <c r="E233" i="1" l="1"/>
  <c r="F233" i="1" s="1"/>
  <c r="C234" i="1" s="1"/>
  <c r="D234" i="1" l="1"/>
  <c r="E234" i="1" s="1"/>
  <c r="F234" i="1" s="1"/>
  <c r="C235" i="1" l="1"/>
  <c r="D235" i="1"/>
  <c r="E235" i="1" l="1"/>
  <c r="F235" i="1" s="1"/>
  <c r="D236" i="1" l="1"/>
  <c r="C236" i="1"/>
  <c r="E236" i="1" l="1"/>
  <c r="F236" i="1" s="1"/>
  <c r="D237" i="1" s="1"/>
  <c r="H237" i="1" s="1"/>
  <c r="C237" i="1" l="1"/>
  <c r="E237" i="1" s="1"/>
  <c r="I237" i="1" s="1"/>
  <c r="F237" i="1" l="1"/>
  <c r="D238" i="1" s="1"/>
  <c r="H238" i="1" s="1"/>
  <c r="C238" i="1" l="1"/>
  <c r="E238" i="1" s="1"/>
  <c r="I238" i="1" s="1"/>
  <c r="F238" i="1" l="1"/>
  <c r="D239" i="1" s="1"/>
  <c r="C239" i="1" l="1"/>
  <c r="E239" i="1" s="1"/>
  <c r="F239" i="1" s="1"/>
  <c r="I239" i="1"/>
  <c r="H239" i="1"/>
  <c r="D240" i="1" l="1"/>
  <c r="C240" i="1"/>
  <c r="E240" i="1" l="1"/>
  <c r="F240" i="1" s="1"/>
  <c r="D241" i="1" l="1"/>
  <c r="C241" i="1"/>
  <c r="E241" i="1" l="1"/>
  <c r="F241" i="1" s="1"/>
  <c r="D242" i="1" l="1"/>
  <c r="C242" i="1"/>
  <c r="E242" i="1" l="1"/>
  <c r="F242" i="1" s="1"/>
  <c r="D243" i="1" s="1"/>
  <c r="C243" i="1" l="1"/>
  <c r="E243" i="1" s="1"/>
  <c r="F243" i="1" s="1"/>
  <c r="D244" i="1" l="1"/>
  <c r="C244" i="1"/>
  <c r="E244" i="1" l="1"/>
  <c r="F244" i="1" s="1"/>
  <c r="D245" i="1" l="1"/>
  <c r="C245" i="1"/>
  <c r="E245" i="1" l="1"/>
  <c r="F245" i="1" s="1"/>
  <c r="D246" i="1" l="1"/>
  <c r="C246" i="1"/>
  <c r="E246" i="1" l="1"/>
  <c r="F246" i="1" s="1"/>
  <c r="I249" i="1"/>
  <c r="D247" i="1" l="1"/>
  <c r="C247" i="1"/>
  <c r="E247" i="1" l="1"/>
  <c r="F247" i="1" s="1"/>
  <c r="D248" i="1" l="1"/>
  <c r="C248" i="1"/>
  <c r="E248" i="1" l="1"/>
  <c r="F248" i="1" s="1"/>
  <c r="I251" i="1"/>
  <c r="H251" i="1"/>
  <c r="D249" i="1" l="1"/>
  <c r="H249" i="1" s="1"/>
  <c r="C249" i="1"/>
  <c r="E249" i="1" l="1"/>
  <c r="F249" i="1" s="1"/>
  <c r="D250" i="1" l="1"/>
  <c r="H250" i="1" s="1"/>
  <c r="C250" i="1"/>
  <c r="E250" i="1" l="1"/>
  <c r="I250" i="1" l="1"/>
  <c r="F250" i="1"/>
  <c r="D251" i="1" l="1"/>
  <c r="C251" i="1"/>
  <c r="E251" i="1" l="1"/>
  <c r="F251" i="1" s="1"/>
  <c r="D252" i="1" l="1"/>
  <c r="C252" i="1"/>
  <c r="E252" i="1" l="1"/>
  <c r="F252" i="1" s="1"/>
  <c r="D253" i="1" l="1"/>
  <c r="C253" i="1"/>
  <c r="E253" i="1" l="1"/>
  <c r="F253" i="1" s="1"/>
  <c r="D254" i="1" l="1"/>
  <c r="C254" i="1"/>
  <c r="E254" i="1" l="1"/>
  <c r="F254" i="1" s="1"/>
  <c r="D255" i="1" l="1"/>
  <c r="C255" i="1"/>
  <c r="E255" i="1" l="1"/>
  <c r="F255" i="1" s="1"/>
  <c r="D256" i="1" l="1"/>
  <c r="C256" i="1"/>
  <c r="E256" i="1" l="1"/>
  <c r="F256" i="1" s="1"/>
  <c r="D257" i="1" l="1"/>
  <c r="C257" i="1"/>
  <c r="E257" i="1" l="1"/>
  <c r="F257" i="1" s="1"/>
  <c r="I261" i="1"/>
  <c r="D258" i="1" l="1"/>
  <c r="C258" i="1"/>
  <c r="E258" i="1" s="1"/>
  <c r="F258" i="1" s="1"/>
  <c r="D259" i="1" l="1"/>
  <c r="C259" i="1"/>
  <c r="H263" i="1"/>
  <c r="E259" i="1" l="1"/>
  <c r="F259" i="1" s="1"/>
  <c r="I263" i="1"/>
  <c r="C260" i="1" l="1"/>
  <c r="E260" i="1" s="1"/>
  <c r="F260" i="1" s="1"/>
  <c r="D260" i="1"/>
  <c r="C261" i="1" l="1"/>
  <c r="E261" i="1" s="1"/>
  <c r="F261" i="1" s="1"/>
  <c r="D261" i="1"/>
  <c r="H261" i="1" s="1"/>
  <c r="D262" i="1" l="1"/>
  <c r="H262" i="1" s="1"/>
  <c r="C262" i="1"/>
  <c r="E262" i="1" l="1"/>
  <c r="I262" i="1" l="1"/>
  <c r="F262" i="1"/>
  <c r="D263" i="1" l="1"/>
  <c r="C263" i="1"/>
  <c r="E263" i="1" l="1"/>
  <c r="F263" i="1" s="1"/>
  <c r="D264" i="1" l="1"/>
  <c r="C264" i="1"/>
  <c r="E264" i="1" l="1"/>
  <c r="F264" i="1" s="1"/>
  <c r="D265" i="1" l="1"/>
  <c r="C265" i="1"/>
  <c r="E265" i="1" l="1"/>
  <c r="F265" i="1" s="1"/>
  <c r="C266" i="1" l="1"/>
  <c r="E266" i="1" s="1"/>
  <c r="F266" i="1" s="1"/>
  <c r="D266" i="1"/>
  <c r="D267" i="1" l="1"/>
  <c r="C267" i="1"/>
  <c r="E267" i="1" l="1"/>
  <c r="F267" i="1" s="1"/>
  <c r="D268" i="1" l="1"/>
  <c r="C268" i="1"/>
  <c r="E268" i="1" l="1"/>
  <c r="F268" i="1" s="1"/>
  <c r="D269" i="1" l="1"/>
  <c r="C269" i="1"/>
  <c r="E269" i="1" l="1"/>
  <c r="F269" i="1" s="1"/>
  <c r="H275" i="1"/>
  <c r="D270" i="1" l="1"/>
  <c r="C270" i="1"/>
  <c r="I275" i="1"/>
  <c r="E270" i="1" l="1"/>
  <c r="F270" i="1" s="1"/>
  <c r="D271" i="1" l="1"/>
  <c r="C271" i="1"/>
  <c r="E271" i="1" l="1"/>
  <c r="F271" i="1" s="1"/>
  <c r="D272" i="1" l="1"/>
  <c r="C272" i="1"/>
  <c r="E272" i="1" l="1"/>
  <c r="F272" i="1" s="1"/>
  <c r="D273" i="1" l="1"/>
  <c r="H273" i="1" s="1"/>
  <c r="C273" i="1"/>
  <c r="E273" i="1" l="1"/>
  <c r="I273" i="1" l="1"/>
  <c r="F273" i="1"/>
  <c r="C274" i="1" l="1"/>
  <c r="E274" i="1" s="1"/>
  <c r="I274" i="1" s="1"/>
  <c r="D274" i="1"/>
  <c r="H274" i="1" s="1"/>
  <c r="F274" i="1" l="1"/>
  <c r="C275" i="1" l="1"/>
  <c r="E275" i="1" s="1"/>
  <c r="F275" i="1" s="1"/>
  <c r="D275" i="1"/>
  <c r="C276" i="1" l="1"/>
  <c r="E276" i="1" s="1"/>
  <c r="F276" i="1" s="1"/>
  <c r="D276" i="1"/>
  <c r="D277" i="1" l="1"/>
  <c r="C277" i="1"/>
  <c r="I285" i="1"/>
  <c r="E277" i="1" l="1"/>
  <c r="F277" i="1" s="1"/>
  <c r="D278" i="1" l="1"/>
  <c r="C278" i="1"/>
  <c r="H287" i="1"/>
  <c r="E278" i="1" l="1"/>
  <c r="F278" i="1" s="1"/>
  <c r="I287" i="1"/>
  <c r="D279" i="1" l="1"/>
  <c r="C279" i="1"/>
  <c r="E279" i="1" l="1"/>
  <c r="F279" i="1" s="1"/>
  <c r="D280" i="1" l="1"/>
  <c r="C280" i="1"/>
  <c r="E280" i="1" l="1"/>
  <c r="F280" i="1" s="1"/>
  <c r="C281" i="1" l="1"/>
  <c r="E281" i="1" s="1"/>
  <c r="F281" i="1" s="1"/>
  <c r="D281" i="1"/>
  <c r="C282" i="1" l="1"/>
  <c r="E282" i="1" s="1"/>
  <c r="F282" i="1" s="1"/>
  <c r="D282" i="1"/>
  <c r="D283" i="1" l="1"/>
  <c r="C283" i="1"/>
  <c r="E283" i="1" l="1"/>
  <c r="F283" i="1" s="1"/>
  <c r="D284" i="1" l="1"/>
  <c r="C284" i="1"/>
  <c r="E284" i="1" l="1"/>
  <c r="F284" i="1" s="1"/>
  <c r="D285" i="1" l="1"/>
  <c r="H285" i="1" s="1"/>
  <c r="C285" i="1"/>
  <c r="E285" i="1" l="1"/>
  <c r="F285" i="1" s="1"/>
  <c r="D286" i="1" l="1"/>
  <c r="H286" i="1" s="1"/>
  <c r="C286" i="1"/>
  <c r="E286" i="1" l="1"/>
  <c r="I286" i="1" l="1"/>
  <c r="F286" i="1"/>
  <c r="D287" i="1" l="1"/>
  <c r="C287" i="1"/>
  <c r="I297" i="1"/>
  <c r="E287" i="1" l="1"/>
  <c r="F287" i="1" s="1"/>
  <c r="D288" i="1" l="1"/>
  <c r="C288" i="1"/>
  <c r="E288" i="1" l="1"/>
  <c r="F288" i="1" s="1"/>
  <c r="D289" i="1" l="1"/>
  <c r="C289" i="1"/>
  <c r="I299" i="1"/>
  <c r="H299" i="1"/>
  <c r="E289" i="1" l="1"/>
  <c r="F289" i="1" s="1"/>
  <c r="C290" i="1" l="1"/>
  <c r="E290" i="1" s="1"/>
  <c r="F290" i="1" s="1"/>
  <c r="D290" i="1"/>
  <c r="D291" i="1" l="1"/>
  <c r="C291" i="1"/>
  <c r="E291" i="1" l="1"/>
  <c r="F291" i="1" s="1"/>
  <c r="D292" i="1" l="1"/>
  <c r="C292" i="1"/>
  <c r="E292" i="1" l="1"/>
  <c r="F292" i="1" s="1"/>
  <c r="D293" i="1" l="1"/>
  <c r="C293" i="1"/>
  <c r="E293" i="1" l="1"/>
  <c r="F293" i="1" s="1"/>
  <c r="D294" i="1" l="1"/>
  <c r="C294" i="1"/>
  <c r="E294" i="1" l="1"/>
  <c r="F294" i="1" s="1"/>
  <c r="D295" i="1" l="1"/>
  <c r="C295" i="1"/>
  <c r="E295" i="1" l="1"/>
  <c r="F295" i="1" s="1"/>
  <c r="D296" i="1" l="1"/>
  <c r="C296" i="1"/>
  <c r="E296" i="1" l="1"/>
  <c r="F296" i="1" s="1"/>
  <c r="C297" i="1" l="1"/>
  <c r="E297" i="1" s="1"/>
  <c r="F297" i="1" s="1"/>
  <c r="D297" i="1"/>
  <c r="H297" i="1" s="1"/>
  <c r="D298" i="1" l="1"/>
  <c r="H298" i="1" s="1"/>
  <c r="C298" i="1"/>
  <c r="E298" i="1" l="1"/>
  <c r="I298" i="1" l="1"/>
  <c r="F298" i="1"/>
  <c r="D299" i="1" l="1"/>
  <c r="C299" i="1"/>
  <c r="H311" i="1"/>
  <c r="E299" i="1" l="1"/>
  <c r="F299" i="1" s="1"/>
  <c r="I311" i="1"/>
  <c r="D300" i="1" l="1"/>
  <c r="C300" i="1"/>
  <c r="E300" i="1" l="1"/>
  <c r="F300" i="1" s="1"/>
  <c r="D301" i="1" l="1"/>
  <c r="C301" i="1"/>
  <c r="E301" i="1" l="1"/>
  <c r="F301" i="1" s="1"/>
  <c r="D302" i="1" l="1"/>
  <c r="C302" i="1"/>
  <c r="E302" i="1" l="1"/>
  <c r="F302" i="1" s="1"/>
  <c r="D303" i="1" l="1"/>
  <c r="C303" i="1"/>
  <c r="E303" i="1" l="1"/>
  <c r="F303" i="1" s="1"/>
  <c r="D304" i="1" l="1"/>
  <c r="C304" i="1"/>
  <c r="E304" i="1" l="1"/>
  <c r="F304" i="1" s="1"/>
  <c r="D305" i="1" l="1"/>
  <c r="C305" i="1"/>
  <c r="E305" i="1" l="1"/>
  <c r="F305" i="1" s="1"/>
  <c r="D306" i="1" l="1"/>
  <c r="C306" i="1"/>
  <c r="E306" i="1" l="1"/>
  <c r="F306" i="1" s="1"/>
  <c r="D307" i="1" l="1"/>
  <c r="C307" i="1"/>
  <c r="E307" i="1" l="1"/>
  <c r="F307" i="1" s="1"/>
  <c r="I321" i="1"/>
  <c r="D308" i="1" l="1"/>
  <c r="C308" i="1"/>
  <c r="E308" i="1" l="1"/>
  <c r="F308" i="1" s="1"/>
  <c r="H323" i="1"/>
  <c r="D309" i="1" l="1"/>
  <c r="H309" i="1" s="1"/>
  <c r="C309" i="1"/>
  <c r="I323" i="1"/>
  <c r="E309" i="1" l="1"/>
  <c r="I309" i="1" l="1"/>
  <c r="F309" i="1"/>
  <c r="D310" i="1" l="1"/>
  <c r="H310" i="1" s="1"/>
  <c r="C310" i="1"/>
  <c r="E310" i="1" l="1"/>
  <c r="I310" i="1" l="1"/>
  <c r="F310" i="1"/>
  <c r="D311" i="1" l="1"/>
  <c r="C311" i="1"/>
  <c r="E311" i="1" l="1"/>
  <c r="F311" i="1" l="1"/>
  <c r="D312" i="1" l="1"/>
  <c r="C312" i="1"/>
  <c r="E312" i="1" s="1"/>
  <c r="F312" i="1"/>
  <c r="D313" i="1" l="1"/>
  <c r="C313" i="1"/>
  <c r="E313" i="1" s="1"/>
  <c r="F313" i="1"/>
  <c r="C314" i="1" l="1"/>
  <c r="E314" i="1" s="1"/>
  <c r="D314" i="1"/>
  <c r="F314" i="1" l="1"/>
  <c r="D315" i="1" l="1"/>
  <c r="C315" i="1"/>
  <c r="E315" i="1" l="1"/>
  <c r="F315" i="1" s="1"/>
  <c r="D316" i="1" l="1"/>
  <c r="C316" i="1"/>
  <c r="E316" i="1" l="1"/>
  <c r="F316" i="1" s="1"/>
  <c r="I333" i="1"/>
  <c r="D317" i="1" l="1"/>
  <c r="C317" i="1"/>
  <c r="E317" i="1" l="1"/>
  <c r="F317" i="1" s="1"/>
  <c r="C318" i="1" l="1"/>
  <c r="E318" i="1" s="1"/>
  <c r="F318" i="1" s="1"/>
  <c r="D318" i="1"/>
  <c r="H335" i="1"/>
  <c r="D319" i="1" l="1"/>
  <c r="C319" i="1"/>
  <c r="I335" i="1"/>
  <c r="E319" i="1" l="1"/>
  <c r="F319" i="1" s="1"/>
  <c r="D320" i="1" l="1"/>
  <c r="C320" i="1"/>
  <c r="E320" i="1" l="1"/>
  <c r="F320" i="1" s="1"/>
  <c r="D321" i="1" l="1"/>
  <c r="H321" i="1" s="1"/>
  <c r="C321" i="1"/>
  <c r="E321" i="1" l="1"/>
  <c r="F321" i="1" s="1"/>
  <c r="D322" i="1" l="1"/>
  <c r="H322" i="1" s="1"/>
  <c r="C322" i="1"/>
  <c r="E322" i="1" l="1"/>
  <c r="I322" i="1" l="1"/>
  <c r="F322" i="1"/>
  <c r="D323" i="1" l="1"/>
  <c r="C323" i="1"/>
  <c r="E323" i="1" l="1"/>
  <c r="F323" i="1" s="1"/>
  <c r="D324" i="1" l="1"/>
  <c r="C324" i="1"/>
  <c r="E324" i="1" l="1"/>
  <c r="F324" i="1" s="1"/>
  <c r="D325" i="1" l="1"/>
  <c r="C325" i="1"/>
  <c r="E325" i="1" s="1"/>
  <c r="F325" i="1"/>
  <c r="D326" i="1" l="1"/>
  <c r="C326" i="1"/>
  <c r="E326" i="1" l="1"/>
  <c r="F326" i="1" s="1"/>
  <c r="D327" i="1" l="1"/>
  <c r="C327" i="1"/>
  <c r="E327" i="1" l="1"/>
  <c r="F327" i="1" s="1"/>
  <c r="D328" i="1" l="1"/>
  <c r="C328" i="1"/>
  <c r="H347" i="1"/>
  <c r="E328" i="1" l="1"/>
  <c r="F328" i="1" s="1"/>
  <c r="I347" i="1"/>
  <c r="C329" i="1" l="1"/>
  <c r="E329" i="1" s="1"/>
  <c r="F329" i="1" s="1"/>
  <c r="D329" i="1"/>
  <c r="C330" i="1" l="1"/>
  <c r="E330" i="1" s="1"/>
  <c r="F330" i="1" s="1"/>
  <c r="D330" i="1"/>
  <c r="C331" i="1" l="1"/>
  <c r="E331" i="1" s="1"/>
  <c r="F331" i="1" s="1"/>
  <c r="D331" i="1"/>
  <c r="D332" i="1" l="1"/>
  <c r="C332" i="1"/>
  <c r="E332" i="1" s="1"/>
  <c r="F332" i="1" s="1"/>
  <c r="D333" i="1" l="1"/>
  <c r="H333" i="1" s="1"/>
  <c r="C333" i="1"/>
  <c r="E333" i="1" l="1"/>
  <c r="F333" i="1" s="1"/>
  <c r="C334" i="1" l="1"/>
  <c r="E334" i="1" s="1"/>
  <c r="I334" i="1" s="1"/>
  <c r="D334" i="1"/>
  <c r="H334" i="1" s="1"/>
  <c r="F334" i="1" l="1"/>
  <c r="C335" i="1" l="1"/>
  <c r="E335" i="1" s="1"/>
  <c r="F335" i="1" s="1"/>
  <c r="D335" i="1"/>
  <c r="D336" i="1" l="1"/>
  <c r="C336" i="1"/>
  <c r="E336" i="1" l="1"/>
  <c r="F336" i="1" s="1"/>
  <c r="D337" i="1" l="1"/>
  <c r="C337" i="1"/>
  <c r="E337" i="1" l="1"/>
  <c r="F337" i="1" s="1"/>
  <c r="D338" i="1" l="1"/>
  <c r="C338" i="1"/>
  <c r="E338" i="1" l="1"/>
  <c r="F338" i="1" s="1"/>
  <c r="D339" i="1" l="1"/>
  <c r="C339" i="1"/>
  <c r="E339" i="1" l="1"/>
  <c r="F339" i="1" s="1"/>
  <c r="D340" i="1" l="1"/>
  <c r="C340" i="1"/>
  <c r="I357" i="1"/>
  <c r="E340" i="1" l="1"/>
  <c r="F340" i="1" s="1"/>
  <c r="D341" i="1" l="1"/>
  <c r="C341" i="1"/>
  <c r="E341" i="1" l="1"/>
  <c r="F341" i="1" s="1"/>
  <c r="H359" i="1"/>
  <c r="D342" i="1" l="1"/>
  <c r="C342" i="1"/>
  <c r="I359" i="1"/>
  <c r="E342" i="1" l="1"/>
  <c r="F342" i="1" s="1"/>
  <c r="D343" i="1" l="1"/>
  <c r="C343" i="1"/>
  <c r="E343" i="1" l="1"/>
  <c r="F343" i="1" s="1"/>
  <c r="D344" i="1" l="1"/>
  <c r="C344" i="1"/>
  <c r="E344" i="1" l="1"/>
  <c r="F344" i="1" s="1"/>
  <c r="D345" i="1" l="1"/>
  <c r="H345" i="1" s="1"/>
  <c r="C345" i="1"/>
  <c r="E345" i="1" l="1"/>
  <c r="I345" i="1" l="1"/>
  <c r="F345" i="1"/>
  <c r="D346" i="1" l="1"/>
  <c r="H346" i="1" s="1"/>
  <c r="C346" i="1"/>
  <c r="E346" i="1" l="1"/>
  <c r="I346" i="1" l="1"/>
  <c r="F346" i="1"/>
  <c r="D347" i="1" l="1"/>
  <c r="C347" i="1"/>
  <c r="E347" i="1" l="1"/>
  <c r="F347" i="1" s="1"/>
  <c r="D348" i="1" l="1"/>
  <c r="C348" i="1"/>
  <c r="E348" i="1" l="1"/>
  <c r="F348" i="1" s="1"/>
  <c r="D349" i="1" l="1"/>
  <c r="C349" i="1"/>
  <c r="E349" i="1" l="1"/>
  <c r="F349" i="1" s="1"/>
  <c r="I369" i="1"/>
  <c r="D350" i="1" l="1"/>
  <c r="C350" i="1"/>
  <c r="E350" i="1" l="1"/>
  <c r="F350" i="1" s="1"/>
  <c r="C351" i="1" l="1"/>
  <c r="E351" i="1" s="1"/>
  <c r="F351" i="1" s="1"/>
  <c r="D351" i="1"/>
  <c r="H371" i="1"/>
  <c r="C352" i="1" l="1"/>
  <c r="E352" i="1" s="1"/>
  <c r="F352" i="1" s="1"/>
  <c r="D352" i="1"/>
  <c r="I371" i="1"/>
  <c r="D353" i="1" l="1"/>
  <c r="C353" i="1"/>
  <c r="E353" i="1" l="1"/>
  <c r="F353" i="1" s="1"/>
  <c r="D354" i="1" l="1"/>
  <c r="C354" i="1"/>
  <c r="E354" i="1" l="1"/>
  <c r="F354" i="1" s="1"/>
  <c r="C355" i="1" l="1"/>
  <c r="E355" i="1" s="1"/>
  <c r="F355" i="1" s="1"/>
  <c r="D355" i="1"/>
  <c r="C356" i="1" l="1"/>
  <c r="E356" i="1" s="1"/>
  <c r="F356" i="1" s="1"/>
  <c r="D356" i="1"/>
  <c r="D357" i="1" l="1"/>
  <c r="H357" i="1" s="1"/>
  <c r="C357" i="1"/>
  <c r="E357" i="1" l="1"/>
  <c r="F357" i="1" s="1"/>
  <c r="D358" i="1" l="1"/>
  <c r="H358" i="1" s="1"/>
  <c r="C358" i="1"/>
  <c r="E358" i="1" l="1"/>
  <c r="I358" i="1" l="1"/>
  <c r="F358" i="1"/>
  <c r="D359" i="1" l="1"/>
  <c r="C359" i="1"/>
  <c r="E359" i="1" l="1"/>
  <c r="F359" i="1" s="1"/>
  <c r="D360" i="1" l="1"/>
  <c r="C360" i="1"/>
  <c r="E360" i="1" l="1"/>
  <c r="F360" i="1" s="1"/>
  <c r="C361" i="1" l="1"/>
  <c r="E361" i="1" s="1"/>
  <c r="F361" i="1" s="1"/>
  <c r="D361" i="1"/>
  <c r="H381" i="1"/>
  <c r="H383" i="1"/>
  <c r="D362" i="1" l="1"/>
  <c r="C362" i="1"/>
  <c r="I381" i="1"/>
  <c r="I383" i="1"/>
  <c r="E362" i="1" l="1"/>
  <c r="F362" i="1" s="1"/>
  <c r="D363" i="1" l="1"/>
  <c r="C363" i="1"/>
  <c r="E363" i="1" l="1"/>
  <c r="F363" i="1" s="1"/>
  <c r="D364" i="1" l="1"/>
  <c r="C364" i="1"/>
  <c r="E364" i="1" l="1"/>
  <c r="F364" i="1" s="1"/>
  <c r="D365" i="1" l="1"/>
  <c r="C365" i="1"/>
  <c r="E365" i="1" l="1"/>
  <c r="F365" i="1" s="1"/>
  <c r="D366" i="1" l="1"/>
  <c r="C366" i="1"/>
  <c r="E366" i="1" l="1"/>
  <c r="F366" i="1" s="1"/>
  <c r="D367" i="1" l="1"/>
  <c r="C367" i="1"/>
  <c r="E367" i="1" l="1"/>
  <c r="F367" i="1" s="1"/>
  <c r="D368" i="1" l="1"/>
  <c r="C368" i="1"/>
  <c r="E368" i="1" l="1"/>
  <c r="F368" i="1" s="1"/>
  <c r="D369" i="1" l="1"/>
  <c r="H369" i="1" s="1"/>
  <c r="C369" i="1"/>
  <c r="E369" i="1" l="1"/>
  <c r="F369" i="1" s="1"/>
  <c r="D370" i="1" l="1"/>
  <c r="H370" i="1" s="1"/>
  <c r="C370" i="1"/>
  <c r="E370" i="1" l="1"/>
  <c r="I370" i="1" l="1"/>
  <c r="F370" i="1"/>
  <c r="D371" i="1" l="1"/>
  <c r="C371" i="1"/>
  <c r="E371" i="1" l="1"/>
  <c r="F371" i="1" s="1"/>
  <c r="D372" i="1" l="1"/>
  <c r="C372" i="1"/>
  <c r="E372" i="1" l="1"/>
  <c r="F372" i="1" s="1"/>
  <c r="D373" i="1" l="1"/>
  <c r="C373" i="1"/>
  <c r="E373" i="1" l="1"/>
  <c r="F373" i="1" s="1"/>
  <c r="C374" i="1" l="1"/>
  <c r="E374" i="1" s="1"/>
  <c r="F374" i="1" s="1"/>
  <c r="D374" i="1"/>
  <c r="D375" i="1" l="1"/>
  <c r="C375" i="1"/>
  <c r="E375" i="1" l="1"/>
  <c r="F375" i="1" s="1"/>
  <c r="D376" i="1" l="1"/>
  <c r="C376" i="1"/>
  <c r="E376" i="1" l="1"/>
  <c r="F376" i="1" s="1"/>
  <c r="D377" i="1" l="1"/>
  <c r="C377" i="1"/>
  <c r="E377" i="1" l="1"/>
  <c r="F377" i="1" s="1"/>
  <c r="D378" i="1" l="1"/>
  <c r="C378" i="1"/>
  <c r="E378" i="1" l="1"/>
  <c r="F378" i="1" s="1"/>
  <c r="D379" i="1" l="1"/>
  <c r="C379" i="1"/>
  <c r="E379" i="1" l="1"/>
  <c r="F379" i="1" s="1"/>
  <c r="D380" i="1" l="1"/>
  <c r="C380" i="1"/>
  <c r="E380" i="1" l="1"/>
  <c r="F380" i="1" s="1"/>
  <c r="D381" i="1" l="1"/>
  <c r="H382" i="1" s="1"/>
  <c r="C381" i="1"/>
  <c r="E381" i="1" l="1"/>
  <c r="I382" i="1" l="1"/>
  <c r="F381" i="1"/>
</calcChain>
</file>

<file path=xl/sharedStrings.xml><?xml version="1.0" encoding="utf-8"?>
<sst xmlns="http://schemas.openxmlformats.org/spreadsheetml/2006/main" count="22" uniqueCount="19">
  <si>
    <t>Rente</t>
  </si>
  <si>
    <t>Maandelijkse bedrag</t>
  </si>
  <si>
    <t>Restschuld</t>
  </si>
  <si>
    <t>Maand</t>
  </si>
  <si>
    <t>Jaar</t>
  </si>
  <si>
    <t>Aflossing</t>
  </si>
  <si>
    <t>Annuïteitenlening</t>
  </si>
  <si>
    <t>Rente (per jaar)</t>
  </si>
  <si>
    <t>Looptijd in maanden</t>
  </si>
  <si>
    <t>Annuïteit per maand</t>
  </si>
  <si>
    <t>Start (maandnummer)</t>
  </si>
  <si>
    <t>Start (jaar)</t>
  </si>
  <si>
    <t>Renteregime (p. maand)</t>
  </si>
  <si>
    <t>exact</t>
  </si>
  <si>
    <t>maandrente</t>
  </si>
  <si>
    <t>jaarrente/12</t>
  </si>
  <si>
    <t>Maandrente</t>
  </si>
  <si>
    <t>Geleend bedrag</t>
  </si>
  <si>
    <t xml:space="preserve">            Jaartotalen: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</si>
</sst>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#,##0.000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2" borderId="0" xfId="0" applyFont="1" applyFill="1"/>
    <xf numFmtId="2" fontId="0" fillId="0" borderId="0" xfId="0" applyNumberFormat="1"/>
    <xf numFmtId="2" fontId="3" fillId="0" borderId="1" xfId="0" applyNumberFormat="1" applyFont="1" applyBorder="1"/>
    <xf numFmtId="10" fontId="3" fillId="0" borderId="1" xfId="0" applyNumberFormat="1" applyFont="1" applyBorder="1"/>
    <xf numFmtId="0" fontId="3" fillId="0" borderId="1" xfId="0" applyFont="1" applyBorder="1"/>
    <xf numFmtId="0" fontId="2" fillId="0" borderId="0" xfId="0" applyFont="1" applyFill="1" applyBorder="1"/>
    <xf numFmtId="0" fontId="2" fillId="0" borderId="0" xfId="0" applyFont="1" applyFill="1" applyAlignment="1">
      <alignment horizontal="right"/>
    </xf>
    <xf numFmtId="0" fontId="0" fillId="0" borderId="0" xfId="0" applyFill="1"/>
    <xf numFmtId="2" fontId="0" fillId="0" borderId="0" xfId="0" applyNumberFormat="1" applyFill="1"/>
    <xf numFmtId="0" fontId="4" fillId="0" borderId="0" xfId="0" applyFont="1"/>
    <xf numFmtId="164" fontId="0" fillId="0" borderId="0" xfId="0" applyNumberFormat="1"/>
    <xf numFmtId="49" fontId="3" fillId="0" borderId="1" xfId="0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Blad1!$D$21</c:f>
              <c:strCache>
                <c:ptCount val="1"/>
                <c:pt idx="0">
                  <c:v>Rente</c:v>
                </c:pt>
              </c:strCache>
            </c:strRef>
          </c:tx>
          <c:marker>
            <c:symbol val="none"/>
          </c:marker>
          <c:cat>
            <c:numRef>
              <c:f>Blad1!$A$22:$A$392</c:f>
              <c:numCache>
                <c:formatCode>General</c:formatCode>
                <c:ptCount val="371"/>
                <c:pt idx="0">
                  <c:v>2017</c:v>
                </c:pt>
                <c:pt idx="1">
                  <c:v>2018</c:v>
                </c:pt>
                <c:pt idx="2">
                  <c:v>2018</c:v>
                </c:pt>
                <c:pt idx="3">
                  <c:v>2018</c:v>
                </c:pt>
                <c:pt idx="4">
                  <c:v>2018</c:v>
                </c:pt>
                <c:pt idx="5">
                  <c:v>2018</c:v>
                </c:pt>
                <c:pt idx="6">
                  <c:v>2018</c:v>
                </c:pt>
                <c:pt idx="7">
                  <c:v>2018</c:v>
                </c:pt>
                <c:pt idx="8">
                  <c:v>2018</c:v>
                </c:pt>
                <c:pt idx="9">
                  <c:v>2018</c:v>
                </c:pt>
                <c:pt idx="10">
                  <c:v>2018</c:v>
                </c:pt>
                <c:pt idx="11">
                  <c:v>2018</c:v>
                </c:pt>
                <c:pt idx="12">
                  <c:v>2018</c:v>
                </c:pt>
                <c:pt idx="13">
                  <c:v>2019</c:v>
                </c:pt>
                <c:pt idx="14">
                  <c:v>2019</c:v>
                </c:pt>
                <c:pt idx="15">
                  <c:v>2019</c:v>
                </c:pt>
                <c:pt idx="16">
                  <c:v>2019</c:v>
                </c:pt>
                <c:pt idx="17">
                  <c:v>2019</c:v>
                </c:pt>
                <c:pt idx="18">
                  <c:v>2019</c:v>
                </c:pt>
                <c:pt idx="19">
                  <c:v>2019</c:v>
                </c:pt>
                <c:pt idx="20">
                  <c:v>2019</c:v>
                </c:pt>
                <c:pt idx="21">
                  <c:v>2019</c:v>
                </c:pt>
                <c:pt idx="22">
                  <c:v>2019</c:v>
                </c:pt>
                <c:pt idx="23">
                  <c:v>2019</c:v>
                </c:pt>
                <c:pt idx="24">
                  <c:v>2019</c:v>
                </c:pt>
                <c:pt idx="25">
                  <c:v>2020</c:v>
                </c:pt>
                <c:pt idx="26">
                  <c:v>2020</c:v>
                </c:pt>
                <c:pt idx="27">
                  <c:v>2020</c:v>
                </c:pt>
                <c:pt idx="28">
                  <c:v>2020</c:v>
                </c:pt>
                <c:pt idx="29">
                  <c:v>2020</c:v>
                </c:pt>
                <c:pt idx="30">
                  <c:v>2020</c:v>
                </c:pt>
                <c:pt idx="31">
                  <c:v>2020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2020</c:v>
                </c:pt>
                <c:pt idx="37">
                  <c:v>2021</c:v>
                </c:pt>
                <c:pt idx="38">
                  <c:v>2021</c:v>
                </c:pt>
                <c:pt idx="39">
                  <c:v>2021</c:v>
                </c:pt>
                <c:pt idx="40">
                  <c:v>2021</c:v>
                </c:pt>
                <c:pt idx="41">
                  <c:v>2021</c:v>
                </c:pt>
                <c:pt idx="42">
                  <c:v>2021</c:v>
                </c:pt>
                <c:pt idx="43">
                  <c:v>2021</c:v>
                </c:pt>
                <c:pt idx="44">
                  <c:v>2021</c:v>
                </c:pt>
                <c:pt idx="45">
                  <c:v>2021</c:v>
                </c:pt>
                <c:pt idx="46">
                  <c:v>2021</c:v>
                </c:pt>
                <c:pt idx="47">
                  <c:v>2021</c:v>
                </c:pt>
                <c:pt idx="48">
                  <c:v>2021</c:v>
                </c:pt>
                <c:pt idx="49">
                  <c:v>2022</c:v>
                </c:pt>
                <c:pt idx="50">
                  <c:v>2022</c:v>
                </c:pt>
                <c:pt idx="51">
                  <c:v>2022</c:v>
                </c:pt>
                <c:pt idx="52">
                  <c:v>2022</c:v>
                </c:pt>
                <c:pt idx="53">
                  <c:v>2022</c:v>
                </c:pt>
                <c:pt idx="54">
                  <c:v>2022</c:v>
                </c:pt>
                <c:pt idx="55">
                  <c:v>2022</c:v>
                </c:pt>
                <c:pt idx="56">
                  <c:v>2022</c:v>
                </c:pt>
                <c:pt idx="57">
                  <c:v>2022</c:v>
                </c:pt>
                <c:pt idx="58">
                  <c:v>2022</c:v>
                </c:pt>
                <c:pt idx="59">
                  <c:v>2022</c:v>
                </c:pt>
                <c:pt idx="60">
                  <c:v>2022</c:v>
                </c:pt>
                <c:pt idx="61">
                  <c:v>2023</c:v>
                </c:pt>
                <c:pt idx="62">
                  <c:v>2023</c:v>
                </c:pt>
                <c:pt idx="63">
                  <c:v>2023</c:v>
                </c:pt>
                <c:pt idx="64">
                  <c:v>2023</c:v>
                </c:pt>
                <c:pt idx="65">
                  <c:v>2023</c:v>
                </c:pt>
                <c:pt idx="66">
                  <c:v>2023</c:v>
                </c:pt>
                <c:pt idx="67">
                  <c:v>2023</c:v>
                </c:pt>
                <c:pt idx="68">
                  <c:v>2023</c:v>
                </c:pt>
                <c:pt idx="69">
                  <c:v>2023</c:v>
                </c:pt>
                <c:pt idx="70">
                  <c:v>2023</c:v>
                </c:pt>
                <c:pt idx="71">
                  <c:v>2023</c:v>
                </c:pt>
                <c:pt idx="72">
                  <c:v>2023</c:v>
                </c:pt>
                <c:pt idx="73">
                  <c:v>2024</c:v>
                </c:pt>
                <c:pt idx="74">
                  <c:v>2024</c:v>
                </c:pt>
                <c:pt idx="75">
                  <c:v>2024</c:v>
                </c:pt>
                <c:pt idx="76">
                  <c:v>2024</c:v>
                </c:pt>
                <c:pt idx="77">
                  <c:v>2024</c:v>
                </c:pt>
                <c:pt idx="78">
                  <c:v>2024</c:v>
                </c:pt>
                <c:pt idx="79">
                  <c:v>2024</c:v>
                </c:pt>
                <c:pt idx="80">
                  <c:v>2024</c:v>
                </c:pt>
                <c:pt idx="81">
                  <c:v>2024</c:v>
                </c:pt>
                <c:pt idx="82">
                  <c:v>2024</c:v>
                </c:pt>
                <c:pt idx="83">
                  <c:v>2024</c:v>
                </c:pt>
                <c:pt idx="84">
                  <c:v>2024</c:v>
                </c:pt>
                <c:pt idx="85">
                  <c:v>2025</c:v>
                </c:pt>
                <c:pt idx="86">
                  <c:v>2025</c:v>
                </c:pt>
                <c:pt idx="87">
                  <c:v>2025</c:v>
                </c:pt>
                <c:pt idx="88">
                  <c:v>2025</c:v>
                </c:pt>
                <c:pt idx="89">
                  <c:v>2025</c:v>
                </c:pt>
                <c:pt idx="90">
                  <c:v>2025</c:v>
                </c:pt>
                <c:pt idx="91">
                  <c:v>2025</c:v>
                </c:pt>
                <c:pt idx="92">
                  <c:v>2025</c:v>
                </c:pt>
                <c:pt idx="93">
                  <c:v>2025</c:v>
                </c:pt>
                <c:pt idx="94">
                  <c:v>2025</c:v>
                </c:pt>
                <c:pt idx="95">
                  <c:v>2025</c:v>
                </c:pt>
                <c:pt idx="96">
                  <c:v>2025</c:v>
                </c:pt>
                <c:pt idx="97">
                  <c:v>2026</c:v>
                </c:pt>
                <c:pt idx="98">
                  <c:v>2026</c:v>
                </c:pt>
                <c:pt idx="99">
                  <c:v>2026</c:v>
                </c:pt>
                <c:pt idx="100">
                  <c:v>2026</c:v>
                </c:pt>
                <c:pt idx="101">
                  <c:v>2026</c:v>
                </c:pt>
                <c:pt idx="102">
                  <c:v>2026</c:v>
                </c:pt>
                <c:pt idx="103">
                  <c:v>2026</c:v>
                </c:pt>
                <c:pt idx="104">
                  <c:v>2026</c:v>
                </c:pt>
                <c:pt idx="105">
                  <c:v>2026</c:v>
                </c:pt>
                <c:pt idx="106">
                  <c:v>2026</c:v>
                </c:pt>
                <c:pt idx="107">
                  <c:v>2026</c:v>
                </c:pt>
                <c:pt idx="108">
                  <c:v>2026</c:v>
                </c:pt>
                <c:pt idx="109">
                  <c:v>2027</c:v>
                </c:pt>
                <c:pt idx="110">
                  <c:v>2027</c:v>
                </c:pt>
                <c:pt idx="111">
                  <c:v>2027</c:v>
                </c:pt>
                <c:pt idx="112">
                  <c:v>2027</c:v>
                </c:pt>
                <c:pt idx="113">
                  <c:v>2027</c:v>
                </c:pt>
                <c:pt idx="114">
                  <c:v>2027</c:v>
                </c:pt>
                <c:pt idx="115">
                  <c:v>2027</c:v>
                </c:pt>
                <c:pt idx="116">
                  <c:v>2027</c:v>
                </c:pt>
                <c:pt idx="117">
                  <c:v>2027</c:v>
                </c:pt>
                <c:pt idx="118">
                  <c:v>2027</c:v>
                </c:pt>
                <c:pt idx="119">
                  <c:v>2027</c:v>
                </c:pt>
                <c:pt idx="120">
                  <c:v>2027</c:v>
                </c:pt>
                <c:pt idx="121">
                  <c:v>2028</c:v>
                </c:pt>
                <c:pt idx="122">
                  <c:v>2028</c:v>
                </c:pt>
                <c:pt idx="123">
                  <c:v>2028</c:v>
                </c:pt>
                <c:pt idx="124">
                  <c:v>2028</c:v>
                </c:pt>
                <c:pt idx="125">
                  <c:v>2028</c:v>
                </c:pt>
                <c:pt idx="126">
                  <c:v>2028</c:v>
                </c:pt>
                <c:pt idx="127">
                  <c:v>2028</c:v>
                </c:pt>
                <c:pt idx="128">
                  <c:v>2028</c:v>
                </c:pt>
                <c:pt idx="129">
                  <c:v>2028</c:v>
                </c:pt>
                <c:pt idx="130">
                  <c:v>2028</c:v>
                </c:pt>
                <c:pt idx="131">
                  <c:v>2028</c:v>
                </c:pt>
                <c:pt idx="132">
                  <c:v>2028</c:v>
                </c:pt>
                <c:pt idx="133">
                  <c:v>2029</c:v>
                </c:pt>
                <c:pt idx="134">
                  <c:v>2029</c:v>
                </c:pt>
                <c:pt idx="135">
                  <c:v>2029</c:v>
                </c:pt>
                <c:pt idx="136">
                  <c:v>2029</c:v>
                </c:pt>
                <c:pt idx="137">
                  <c:v>2029</c:v>
                </c:pt>
                <c:pt idx="138">
                  <c:v>2029</c:v>
                </c:pt>
                <c:pt idx="139">
                  <c:v>2029</c:v>
                </c:pt>
                <c:pt idx="140">
                  <c:v>2029</c:v>
                </c:pt>
                <c:pt idx="141">
                  <c:v>2029</c:v>
                </c:pt>
                <c:pt idx="142">
                  <c:v>2029</c:v>
                </c:pt>
                <c:pt idx="143">
                  <c:v>2029</c:v>
                </c:pt>
                <c:pt idx="144">
                  <c:v>2029</c:v>
                </c:pt>
                <c:pt idx="145">
                  <c:v>2030</c:v>
                </c:pt>
                <c:pt idx="146">
                  <c:v>2030</c:v>
                </c:pt>
                <c:pt idx="147">
                  <c:v>2030</c:v>
                </c:pt>
                <c:pt idx="148">
                  <c:v>2030</c:v>
                </c:pt>
                <c:pt idx="149">
                  <c:v>2030</c:v>
                </c:pt>
                <c:pt idx="150">
                  <c:v>2030</c:v>
                </c:pt>
                <c:pt idx="151">
                  <c:v>2030</c:v>
                </c:pt>
                <c:pt idx="152">
                  <c:v>2030</c:v>
                </c:pt>
                <c:pt idx="153">
                  <c:v>2030</c:v>
                </c:pt>
                <c:pt idx="154">
                  <c:v>2030</c:v>
                </c:pt>
                <c:pt idx="155">
                  <c:v>2030</c:v>
                </c:pt>
                <c:pt idx="156">
                  <c:v>2030</c:v>
                </c:pt>
                <c:pt idx="157">
                  <c:v>2031</c:v>
                </c:pt>
                <c:pt idx="158">
                  <c:v>2031</c:v>
                </c:pt>
                <c:pt idx="159">
                  <c:v>2031</c:v>
                </c:pt>
                <c:pt idx="160">
                  <c:v>2031</c:v>
                </c:pt>
                <c:pt idx="161">
                  <c:v>2031</c:v>
                </c:pt>
                <c:pt idx="162">
                  <c:v>2031</c:v>
                </c:pt>
                <c:pt idx="163">
                  <c:v>2031</c:v>
                </c:pt>
                <c:pt idx="164">
                  <c:v>2031</c:v>
                </c:pt>
                <c:pt idx="165">
                  <c:v>2031</c:v>
                </c:pt>
                <c:pt idx="166">
                  <c:v>2031</c:v>
                </c:pt>
                <c:pt idx="167">
                  <c:v>2031</c:v>
                </c:pt>
                <c:pt idx="168">
                  <c:v>2031</c:v>
                </c:pt>
                <c:pt idx="169">
                  <c:v>2032</c:v>
                </c:pt>
                <c:pt idx="170">
                  <c:v>2032</c:v>
                </c:pt>
                <c:pt idx="171">
                  <c:v>2032</c:v>
                </c:pt>
                <c:pt idx="172">
                  <c:v>2032</c:v>
                </c:pt>
                <c:pt idx="173">
                  <c:v>2032</c:v>
                </c:pt>
                <c:pt idx="174">
                  <c:v>2032</c:v>
                </c:pt>
                <c:pt idx="175">
                  <c:v>2032</c:v>
                </c:pt>
                <c:pt idx="176">
                  <c:v>2032</c:v>
                </c:pt>
                <c:pt idx="177">
                  <c:v>2032</c:v>
                </c:pt>
                <c:pt idx="178">
                  <c:v>2032</c:v>
                </c:pt>
                <c:pt idx="179">
                  <c:v>2032</c:v>
                </c:pt>
                <c:pt idx="180">
                  <c:v>2032</c:v>
                </c:pt>
                <c:pt idx="181">
                  <c:v>2033</c:v>
                </c:pt>
                <c:pt idx="182">
                  <c:v>2033</c:v>
                </c:pt>
                <c:pt idx="183">
                  <c:v>2033</c:v>
                </c:pt>
                <c:pt idx="184">
                  <c:v>2033</c:v>
                </c:pt>
                <c:pt idx="185">
                  <c:v>2033</c:v>
                </c:pt>
                <c:pt idx="186">
                  <c:v>2033</c:v>
                </c:pt>
                <c:pt idx="187">
                  <c:v>2033</c:v>
                </c:pt>
                <c:pt idx="188">
                  <c:v>2033</c:v>
                </c:pt>
                <c:pt idx="189">
                  <c:v>2033</c:v>
                </c:pt>
                <c:pt idx="190">
                  <c:v>2033</c:v>
                </c:pt>
                <c:pt idx="191">
                  <c:v>2033</c:v>
                </c:pt>
                <c:pt idx="192">
                  <c:v>2033</c:v>
                </c:pt>
                <c:pt idx="193">
                  <c:v>2034</c:v>
                </c:pt>
                <c:pt idx="194">
                  <c:v>2034</c:v>
                </c:pt>
                <c:pt idx="195">
                  <c:v>2034</c:v>
                </c:pt>
                <c:pt idx="196">
                  <c:v>2034</c:v>
                </c:pt>
                <c:pt idx="197">
                  <c:v>2034</c:v>
                </c:pt>
                <c:pt idx="198">
                  <c:v>2034</c:v>
                </c:pt>
                <c:pt idx="199">
                  <c:v>2034</c:v>
                </c:pt>
                <c:pt idx="200">
                  <c:v>2034</c:v>
                </c:pt>
                <c:pt idx="201">
                  <c:v>2034</c:v>
                </c:pt>
                <c:pt idx="202">
                  <c:v>2034</c:v>
                </c:pt>
                <c:pt idx="203">
                  <c:v>2034</c:v>
                </c:pt>
                <c:pt idx="204">
                  <c:v>2034</c:v>
                </c:pt>
                <c:pt idx="205">
                  <c:v>2035</c:v>
                </c:pt>
                <c:pt idx="206">
                  <c:v>2035</c:v>
                </c:pt>
                <c:pt idx="207">
                  <c:v>2035</c:v>
                </c:pt>
                <c:pt idx="208">
                  <c:v>2035</c:v>
                </c:pt>
                <c:pt idx="209">
                  <c:v>2035</c:v>
                </c:pt>
                <c:pt idx="210">
                  <c:v>2035</c:v>
                </c:pt>
                <c:pt idx="211">
                  <c:v>2035</c:v>
                </c:pt>
                <c:pt idx="212">
                  <c:v>2035</c:v>
                </c:pt>
                <c:pt idx="213">
                  <c:v>2035</c:v>
                </c:pt>
                <c:pt idx="214">
                  <c:v>2035</c:v>
                </c:pt>
                <c:pt idx="215">
                  <c:v>2035</c:v>
                </c:pt>
                <c:pt idx="216">
                  <c:v>2035</c:v>
                </c:pt>
                <c:pt idx="217">
                  <c:v>2036</c:v>
                </c:pt>
                <c:pt idx="218">
                  <c:v>2036</c:v>
                </c:pt>
                <c:pt idx="219">
                  <c:v>2036</c:v>
                </c:pt>
                <c:pt idx="220">
                  <c:v>2036</c:v>
                </c:pt>
                <c:pt idx="221">
                  <c:v>2036</c:v>
                </c:pt>
                <c:pt idx="222">
                  <c:v>2036</c:v>
                </c:pt>
                <c:pt idx="223">
                  <c:v>2036</c:v>
                </c:pt>
                <c:pt idx="224">
                  <c:v>2036</c:v>
                </c:pt>
                <c:pt idx="225">
                  <c:v>2036</c:v>
                </c:pt>
                <c:pt idx="226">
                  <c:v>2036</c:v>
                </c:pt>
                <c:pt idx="227">
                  <c:v>2036</c:v>
                </c:pt>
                <c:pt idx="228">
                  <c:v>2036</c:v>
                </c:pt>
                <c:pt idx="229">
                  <c:v>2037</c:v>
                </c:pt>
                <c:pt idx="230">
                  <c:v>2037</c:v>
                </c:pt>
                <c:pt idx="231">
                  <c:v>2037</c:v>
                </c:pt>
                <c:pt idx="232">
                  <c:v>2037</c:v>
                </c:pt>
                <c:pt idx="233">
                  <c:v>2037</c:v>
                </c:pt>
                <c:pt idx="234">
                  <c:v>2037</c:v>
                </c:pt>
                <c:pt idx="235">
                  <c:v>2037</c:v>
                </c:pt>
                <c:pt idx="236">
                  <c:v>2037</c:v>
                </c:pt>
                <c:pt idx="237">
                  <c:v>2037</c:v>
                </c:pt>
                <c:pt idx="238">
                  <c:v>2037</c:v>
                </c:pt>
                <c:pt idx="239">
                  <c:v>2037</c:v>
                </c:pt>
                <c:pt idx="240">
                  <c:v>2037</c:v>
                </c:pt>
                <c:pt idx="241">
                  <c:v>2038</c:v>
                </c:pt>
                <c:pt idx="242">
                  <c:v>2038</c:v>
                </c:pt>
                <c:pt idx="243">
                  <c:v>2038</c:v>
                </c:pt>
                <c:pt idx="244">
                  <c:v>2038</c:v>
                </c:pt>
                <c:pt idx="245">
                  <c:v>2038</c:v>
                </c:pt>
                <c:pt idx="246">
                  <c:v>2038</c:v>
                </c:pt>
                <c:pt idx="247">
                  <c:v>2038</c:v>
                </c:pt>
                <c:pt idx="248">
                  <c:v>2038</c:v>
                </c:pt>
                <c:pt idx="249">
                  <c:v>2038</c:v>
                </c:pt>
                <c:pt idx="250">
                  <c:v>2038</c:v>
                </c:pt>
                <c:pt idx="251">
                  <c:v>2038</c:v>
                </c:pt>
                <c:pt idx="252">
                  <c:v>2038</c:v>
                </c:pt>
                <c:pt idx="253">
                  <c:v>2039</c:v>
                </c:pt>
                <c:pt idx="254">
                  <c:v>2039</c:v>
                </c:pt>
                <c:pt idx="255">
                  <c:v>2039</c:v>
                </c:pt>
                <c:pt idx="256">
                  <c:v>2039</c:v>
                </c:pt>
                <c:pt idx="257">
                  <c:v>2039</c:v>
                </c:pt>
                <c:pt idx="258">
                  <c:v>2039</c:v>
                </c:pt>
                <c:pt idx="259">
                  <c:v>2039</c:v>
                </c:pt>
                <c:pt idx="260">
                  <c:v>2039</c:v>
                </c:pt>
                <c:pt idx="261">
                  <c:v>2039</c:v>
                </c:pt>
                <c:pt idx="262">
                  <c:v>2039</c:v>
                </c:pt>
                <c:pt idx="263">
                  <c:v>2039</c:v>
                </c:pt>
                <c:pt idx="264">
                  <c:v>2039</c:v>
                </c:pt>
                <c:pt idx="265">
                  <c:v>2040</c:v>
                </c:pt>
                <c:pt idx="266">
                  <c:v>2040</c:v>
                </c:pt>
                <c:pt idx="267">
                  <c:v>2040</c:v>
                </c:pt>
                <c:pt idx="268">
                  <c:v>2040</c:v>
                </c:pt>
                <c:pt idx="269">
                  <c:v>2040</c:v>
                </c:pt>
                <c:pt idx="270">
                  <c:v>2040</c:v>
                </c:pt>
                <c:pt idx="271">
                  <c:v>2040</c:v>
                </c:pt>
                <c:pt idx="272">
                  <c:v>2040</c:v>
                </c:pt>
                <c:pt idx="273">
                  <c:v>2040</c:v>
                </c:pt>
                <c:pt idx="274">
                  <c:v>2040</c:v>
                </c:pt>
                <c:pt idx="275">
                  <c:v>2040</c:v>
                </c:pt>
                <c:pt idx="276">
                  <c:v>2040</c:v>
                </c:pt>
                <c:pt idx="277">
                  <c:v>2041</c:v>
                </c:pt>
                <c:pt idx="278">
                  <c:v>2041</c:v>
                </c:pt>
                <c:pt idx="279">
                  <c:v>2041</c:v>
                </c:pt>
                <c:pt idx="280">
                  <c:v>2041</c:v>
                </c:pt>
                <c:pt idx="281">
                  <c:v>2041</c:v>
                </c:pt>
                <c:pt idx="282">
                  <c:v>2041</c:v>
                </c:pt>
                <c:pt idx="283">
                  <c:v>2041</c:v>
                </c:pt>
                <c:pt idx="284">
                  <c:v>2041</c:v>
                </c:pt>
                <c:pt idx="285">
                  <c:v>2041</c:v>
                </c:pt>
                <c:pt idx="286">
                  <c:v>2041</c:v>
                </c:pt>
                <c:pt idx="287">
                  <c:v>2041</c:v>
                </c:pt>
                <c:pt idx="288">
                  <c:v>2041</c:v>
                </c:pt>
                <c:pt idx="289">
                  <c:v>2042</c:v>
                </c:pt>
                <c:pt idx="290">
                  <c:v>2042</c:v>
                </c:pt>
                <c:pt idx="291">
                  <c:v>2042</c:v>
                </c:pt>
                <c:pt idx="292">
                  <c:v>2042</c:v>
                </c:pt>
                <c:pt idx="293">
                  <c:v>2042</c:v>
                </c:pt>
                <c:pt idx="294">
                  <c:v>2042</c:v>
                </c:pt>
                <c:pt idx="295">
                  <c:v>2042</c:v>
                </c:pt>
                <c:pt idx="296">
                  <c:v>2042</c:v>
                </c:pt>
                <c:pt idx="297">
                  <c:v>2042</c:v>
                </c:pt>
                <c:pt idx="298">
                  <c:v>2042</c:v>
                </c:pt>
                <c:pt idx="299">
                  <c:v>2042</c:v>
                </c:pt>
                <c:pt idx="300">
                  <c:v>2042</c:v>
                </c:pt>
                <c:pt idx="301">
                  <c:v>2043</c:v>
                </c:pt>
                <c:pt idx="302">
                  <c:v>2043</c:v>
                </c:pt>
                <c:pt idx="303">
                  <c:v>2043</c:v>
                </c:pt>
                <c:pt idx="304">
                  <c:v>2043</c:v>
                </c:pt>
                <c:pt idx="305">
                  <c:v>2043</c:v>
                </c:pt>
                <c:pt idx="306">
                  <c:v>2043</c:v>
                </c:pt>
                <c:pt idx="307">
                  <c:v>2043</c:v>
                </c:pt>
                <c:pt idx="308">
                  <c:v>2043</c:v>
                </c:pt>
                <c:pt idx="309">
                  <c:v>2043</c:v>
                </c:pt>
                <c:pt idx="310">
                  <c:v>2043</c:v>
                </c:pt>
                <c:pt idx="311">
                  <c:v>2043</c:v>
                </c:pt>
                <c:pt idx="312">
                  <c:v>2043</c:v>
                </c:pt>
                <c:pt idx="313">
                  <c:v>2044</c:v>
                </c:pt>
                <c:pt idx="314">
                  <c:v>2044</c:v>
                </c:pt>
                <c:pt idx="315">
                  <c:v>2044</c:v>
                </c:pt>
                <c:pt idx="316">
                  <c:v>2044</c:v>
                </c:pt>
                <c:pt idx="317">
                  <c:v>2044</c:v>
                </c:pt>
                <c:pt idx="318">
                  <c:v>2044</c:v>
                </c:pt>
                <c:pt idx="319">
                  <c:v>2044</c:v>
                </c:pt>
                <c:pt idx="320">
                  <c:v>2044</c:v>
                </c:pt>
                <c:pt idx="321">
                  <c:v>2044</c:v>
                </c:pt>
                <c:pt idx="322">
                  <c:v>2044</c:v>
                </c:pt>
                <c:pt idx="323">
                  <c:v>2044</c:v>
                </c:pt>
                <c:pt idx="324">
                  <c:v>2044</c:v>
                </c:pt>
                <c:pt idx="325">
                  <c:v>2045</c:v>
                </c:pt>
                <c:pt idx="326">
                  <c:v>2045</c:v>
                </c:pt>
                <c:pt idx="327">
                  <c:v>2045</c:v>
                </c:pt>
                <c:pt idx="328">
                  <c:v>2045</c:v>
                </c:pt>
                <c:pt idx="329">
                  <c:v>2045</c:v>
                </c:pt>
                <c:pt idx="330">
                  <c:v>2045</c:v>
                </c:pt>
                <c:pt idx="331">
                  <c:v>2045</c:v>
                </c:pt>
                <c:pt idx="332">
                  <c:v>2045</c:v>
                </c:pt>
                <c:pt idx="333">
                  <c:v>2045</c:v>
                </c:pt>
                <c:pt idx="334">
                  <c:v>2045</c:v>
                </c:pt>
                <c:pt idx="335">
                  <c:v>2045</c:v>
                </c:pt>
                <c:pt idx="336">
                  <c:v>2045</c:v>
                </c:pt>
                <c:pt idx="337">
                  <c:v>2046</c:v>
                </c:pt>
                <c:pt idx="338">
                  <c:v>2046</c:v>
                </c:pt>
                <c:pt idx="339">
                  <c:v>2046</c:v>
                </c:pt>
                <c:pt idx="340">
                  <c:v>2046</c:v>
                </c:pt>
                <c:pt idx="341">
                  <c:v>2046</c:v>
                </c:pt>
                <c:pt idx="342">
                  <c:v>2046</c:v>
                </c:pt>
                <c:pt idx="343">
                  <c:v>2046</c:v>
                </c:pt>
                <c:pt idx="344">
                  <c:v>2046</c:v>
                </c:pt>
                <c:pt idx="345">
                  <c:v>2046</c:v>
                </c:pt>
                <c:pt idx="346">
                  <c:v>2046</c:v>
                </c:pt>
                <c:pt idx="347">
                  <c:v>2046</c:v>
                </c:pt>
                <c:pt idx="348">
                  <c:v>2046</c:v>
                </c:pt>
                <c:pt idx="349">
                  <c:v>2047</c:v>
                </c:pt>
                <c:pt idx="350">
                  <c:v>2047</c:v>
                </c:pt>
                <c:pt idx="351">
                  <c:v>2047</c:v>
                </c:pt>
                <c:pt idx="352">
                  <c:v>2047</c:v>
                </c:pt>
                <c:pt idx="353">
                  <c:v>2047</c:v>
                </c:pt>
                <c:pt idx="354">
                  <c:v>2047</c:v>
                </c:pt>
                <c:pt idx="355">
                  <c:v>2047</c:v>
                </c:pt>
                <c:pt idx="356">
                  <c:v>2047</c:v>
                </c:pt>
                <c:pt idx="357">
                  <c:v>2047</c:v>
                </c:pt>
                <c:pt idx="358">
                  <c:v>2047</c:v>
                </c:pt>
                <c:pt idx="359">
                  <c:v>2047</c:v>
                </c:pt>
                <c:pt idx="360">
                  <c:v>2047</c:v>
                </c:pt>
                <c:pt idx="361">
                  <c:v>2048</c:v>
                </c:pt>
                <c:pt idx="362">
                  <c:v>2048</c:v>
                </c:pt>
                <c:pt idx="363">
                  <c:v>2048</c:v>
                </c:pt>
                <c:pt idx="364">
                  <c:v>2048</c:v>
                </c:pt>
                <c:pt idx="365">
                  <c:v>2048</c:v>
                </c:pt>
                <c:pt idx="366">
                  <c:v>2048</c:v>
                </c:pt>
                <c:pt idx="367">
                  <c:v>2048</c:v>
                </c:pt>
                <c:pt idx="368">
                  <c:v>2048</c:v>
                </c:pt>
                <c:pt idx="369">
                  <c:v>2048</c:v>
                </c:pt>
                <c:pt idx="370">
                  <c:v>2048</c:v>
                </c:pt>
              </c:numCache>
            </c:numRef>
          </c:cat>
          <c:val>
            <c:numRef>
              <c:f>Blad1!$D$22:$D$381</c:f>
              <c:numCache>
                <c:formatCode>0.00</c:formatCode>
                <c:ptCount val="360"/>
                <c:pt idx="0">
                  <c:v>61.795088095282225</c:v>
                </c:pt>
                <c:pt idx="1">
                  <c:v>61.340626160861596</c:v>
                </c:pt>
                <c:pt idx="2">
                  <c:v>60.885228109265178</c:v>
                </c:pt>
                <c:pt idx="3">
                  <c:v>60.428892012244873</c:v>
                </c:pt>
                <c:pt idx="4">
                  <c:v>59.97161593758068</c:v>
                </c:pt>
                <c:pt idx="5">
                  <c:v>59.513397949072569</c:v>
                </c:pt>
                <c:pt idx="6">
                  <c:v>59.05423610653223</c:v>
                </c:pt>
                <c:pt idx="7">
                  <c:v>58.594128465774901</c:v>
                </c:pt>
                <c:pt idx="8">
                  <c:v>58.133073078611105</c:v>
                </c:pt>
                <c:pt idx="9">
                  <c:v>57.671067992838431</c:v>
                </c:pt>
                <c:pt idx="10">
                  <c:v>57.208111252233223</c:v>
                </c:pt>
                <c:pt idx="11">
                  <c:v>56.74420089654236</c:v>
                </c:pt>
                <c:pt idx="12">
                  <c:v>56.279334961474881</c:v>
                </c:pt>
                <c:pt idx="13">
                  <c:v>55.813511478693734</c:v>
                </c:pt>
                <c:pt idx="14">
                  <c:v>55.34672847580741</c:v>
                </c:pt>
                <c:pt idx="15">
                  <c:v>54.878983976361596</c:v>
                </c:pt>
                <c:pt idx="16">
                  <c:v>54.410275999830802</c:v>
                </c:pt>
                <c:pt idx="17">
                  <c:v>53.940602561609985</c:v>
                </c:pt>
                <c:pt idx="18">
                  <c:v>53.469961673006139</c:v>
                </c:pt>
                <c:pt idx="19">
                  <c:v>52.998351341229878</c:v>
                </c:pt>
                <c:pt idx="20">
                  <c:v>52.525769569386988</c:v>
                </c:pt>
                <c:pt idx="21">
                  <c:v>52.052214356469989</c:v>
                </c:pt>
                <c:pt idx="22">
                  <c:v>51.577683697349656</c:v>
                </c:pt>
                <c:pt idx="23">
                  <c:v>51.102175582766506</c:v>
                </c:pt>
                <c:pt idx="24">
                  <c:v>50.625687999322338</c:v>
                </c:pt>
                <c:pt idx="25">
                  <c:v>50.148218929471668</c:v>
                </c:pt>
                <c:pt idx="26">
                  <c:v>49.669766351513182</c:v>
                </c:pt>
                <c:pt idx="27">
                  <c:v>49.190328239581227</c:v>
                </c:pt>
                <c:pt idx="28">
                  <c:v>48.709902563637165</c:v>
                </c:pt>
                <c:pt idx="29">
                  <c:v>48.22848728946083</c:v>
                </c:pt>
                <c:pt idx="30">
                  <c:v>47.746080378641892</c:v>
                </c:pt>
                <c:pt idx="31">
                  <c:v>47.262679788571219</c:v>
                </c:pt>
                <c:pt idx="32">
                  <c:v>46.778283472432257</c:v>
                </c:pt>
                <c:pt idx="33">
                  <c:v>46.292889379192339</c:v>
                </c:pt>
                <c:pt idx="34">
                  <c:v>45.806495453593996</c:v>
                </c:pt>
                <c:pt idx="35">
                  <c:v>45.319099636146277</c:v>
                </c:pt>
                <c:pt idx="36">
                  <c:v>44.83069986311601</c:v>
                </c:pt>
                <c:pt idx="37">
                  <c:v>44.341294066519062</c:v>
                </c:pt>
                <c:pt idx="38">
                  <c:v>43.850880174111616</c:v>
                </c:pt>
                <c:pt idx="39">
                  <c:v>43.359456109381355</c:v>
                </c:pt>
                <c:pt idx="40">
                  <c:v>42.867019791538695</c:v>
                </c:pt>
                <c:pt idx="41">
                  <c:v>42.373569135507942</c:v>
                </c:pt>
                <c:pt idx="42">
                  <c:v>41.879102051918537</c:v>
                </c:pt>
                <c:pt idx="43">
                  <c:v>41.383616447096102</c:v>
                </c:pt>
                <c:pt idx="44">
                  <c:v>40.887110223053668</c:v>
                </c:pt>
                <c:pt idx="45">
                  <c:v>40.389581277482748</c:v>
                </c:pt>
                <c:pt idx="46">
                  <c:v>39.891027503744446</c:v>
                </c:pt>
                <c:pt idx="47">
                  <c:v>39.391446790860527</c:v>
                </c:pt>
                <c:pt idx="48">
                  <c:v>38.890837023504503</c:v>
                </c:pt>
                <c:pt idx="49">
                  <c:v>38.389196081992637</c:v>
                </c:pt>
                <c:pt idx="50">
                  <c:v>37.886521842275009</c:v>
                </c:pt>
                <c:pt idx="51">
                  <c:v>37.382812175926496</c:v>
                </c:pt>
                <c:pt idx="52">
                  <c:v>36.878064950137762</c:v>
                </c:pt>
                <c:pt idx="53">
                  <c:v>36.372278027706251</c:v>
                </c:pt>
                <c:pt idx="54">
                  <c:v>35.865449267027103</c:v>
                </c:pt>
                <c:pt idx="55">
                  <c:v>35.357576522084109</c:v>
                </c:pt>
                <c:pt idx="56">
                  <c:v>34.848657642440614</c:v>
                </c:pt>
                <c:pt idx="57">
                  <c:v>34.338690473230422</c:v>
                </c:pt>
                <c:pt idx="58">
                  <c:v>33.827672855148663</c:v>
                </c:pt>
                <c:pt idx="59">
                  <c:v>33.315602624442654</c:v>
                </c:pt>
                <c:pt idx="60">
                  <c:v>32.802477612902727</c:v>
                </c:pt>
                <c:pt idx="61">
                  <c:v>32.288295647853069</c:v>
                </c:pt>
                <c:pt idx="62">
                  <c:v>31.773054552142497</c:v>
                </c:pt>
                <c:pt idx="63">
                  <c:v>31.256752144135273</c:v>
                </c:pt>
                <c:pt idx="64">
                  <c:v>30.739386237701826</c:v>
                </c:pt>
                <c:pt idx="65">
                  <c:v>30.220954642209527</c:v>
                </c:pt>
                <c:pt idx="66">
                  <c:v>29.701455162513401</c:v>
                </c:pt>
                <c:pt idx="67">
                  <c:v>29.180885598946833</c:v>
                </c:pt>
                <c:pt idx="68">
                  <c:v>28.659243747312253</c:v>
                </c:pt>
                <c:pt idx="69">
                  <c:v>28.136527398871809</c:v>
                </c:pt>
                <c:pt idx="70">
                  <c:v>27.612734340338008</c:v>
                </c:pt>
                <c:pt idx="71">
                  <c:v>27.087862353864345</c:v>
                </c:pt>
                <c:pt idx="72">
                  <c:v>26.561909217035918</c:v>
                </c:pt>
                <c:pt idx="73">
                  <c:v>26.034872702860017</c:v>
                </c:pt>
                <c:pt idx="74">
                  <c:v>25.506750579756687</c:v>
                </c:pt>
                <c:pt idx="75">
                  <c:v>24.97754061154928</c:v>
                </c:pt>
                <c:pt idx="76">
                  <c:v>24.447240557454997</c:v>
                </c:pt>
                <c:pt idx="77">
                  <c:v>23.915848172075389</c:v>
                </c:pt>
                <c:pt idx="78">
                  <c:v>23.383361205386862</c:v>
                </c:pt>
                <c:pt idx="79">
                  <c:v>22.849777402731132</c:v>
                </c:pt>
                <c:pt idx="80">
                  <c:v>22.315094504805689</c:v>
                </c:pt>
                <c:pt idx="81">
                  <c:v>21.779310247654237</c:v>
                </c:pt>
                <c:pt idx="82">
                  <c:v>21.242422362657091</c:v>
                </c:pt>
                <c:pt idx="83">
                  <c:v>20.70442857652159</c:v>
                </c:pt>
                <c:pt idx="84">
                  <c:v>20.165326611272455</c:v>
                </c:pt>
                <c:pt idx="85">
                  <c:v>19.625114184242157</c:v>
                </c:pt>
                <c:pt idx="86">
                  <c:v>19.083789008061245</c:v>
                </c:pt>
                <c:pt idx="87">
                  <c:v>18.541348790648652</c:v>
                </c:pt>
                <c:pt idx="88">
                  <c:v>17.997791235202016</c:v>
                </c:pt>
                <c:pt idx="89">
                  <c:v>17.453114040187916</c:v>
                </c:pt>
                <c:pt idx="90">
                  <c:v>16.907314899332174</c:v>
                </c:pt>
                <c:pt idx="91">
                  <c:v>16.360391501610049</c:v>
                </c:pt>
                <c:pt idx="92">
                  <c:v>15.812341531236472</c:v>
                </c:pt>
                <c:pt idx="93">
                  <c:v>15.263162667656232</c:v>
                </c:pt>
                <c:pt idx="94">
                  <c:v>14.71285258553416</c:v>
                </c:pt>
                <c:pt idx="95">
                  <c:v>14.161408954745269</c:v>
                </c:pt>
                <c:pt idx="96">
                  <c:v>13.608829440364909</c:v>
                </c:pt>
                <c:pt idx="97">
                  <c:v>13.055111702658856</c:v>
                </c:pt>
                <c:pt idx="98">
                  <c:v>12.500253397073418</c:v>
                </c:pt>
                <c:pt idx="99">
                  <c:v>11.944252174225515</c:v>
                </c:pt>
                <c:pt idx="100">
                  <c:v>11.387105679892711</c:v>
                </c:pt>
                <c:pt idx="101">
                  <c:v>10.828811555003263</c:v>
                </c:pt>
                <c:pt idx="102">
                  <c:v>10.26936743562613</c:v>
                </c:pt>
                <c:pt idx="103">
                  <c:v>9.7087709529609505</c:v>
                </c:pt>
                <c:pt idx="104">
                  <c:v>9.147019733328035</c:v>
                </c:pt>
                <c:pt idx="105">
                  <c:v>8.5841113981582904</c:v>
                </c:pt>
                <c:pt idx="106">
                  <c:v>8.0200435639831653</c:v>
                </c:pt>
                <c:pt idx="107">
                  <c:v>7.4548138424245565</c:v>
                </c:pt>
                <c:pt idx="108">
                  <c:v>6.8884198401846861</c:v>
                </c:pt>
                <c:pt idx="109">
                  <c:v>6.3208591590359813</c:v>
                </c:pt>
                <c:pt idx="110">
                  <c:v>5.7521293958109094</c:v>
                </c:pt>
                <c:pt idx="111">
                  <c:v>5.182228142391808</c:v>
                </c:pt>
                <c:pt idx="112">
                  <c:v>4.6111529857006852</c:v>
                </c:pt>
                <c:pt idx="113">
                  <c:v>4.0389015076890038</c:v>
                </c:pt>
                <c:pt idx="114">
                  <c:v>3.4654712853274421</c:v>
                </c:pt>
                <c:pt idx="115">
                  <c:v>2.8908598905956366</c:v>
                </c:pt>
                <c:pt idx="116">
                  <c:v>2.3150648904718976</c:v>
                </c:pt>
                <c:pt idx="117">
                  <c:v>1.7380838469229096</c:v>
                </c:pt>
                <c:pt idx="118">
                  <c:v>1.1599143168934076</c:v>
                </c:pt>
                <c:pt idx="119">
                  <c:v>0.58055385229583323</c:v>
                </c:pt>
                <c:pt idx="120">
                  <c:v>-3.2316325500494058E-14</c:v>
                </c:pt>
                <c:pt idx="121">
                  <c:v>-3.238289183986802E-14</c:v>
                </c:pt>
                <c:pt idx="122">
                  <c:v>-3.2449595295002172E-14</c:v>
                </c:pt>
                <c:pt idx="123">
                  <c:v>-3.2516436148332534E-14</c:v>
                </c:pt>
                <c:pt idx="124">
                  <c:v>-3.2583414682876896E-14</c:v>
                </c:pt>
                <c:pt idx="125">
                  <c:v>-3.2650531182236011E-14</c:v>
                </c:pt>
                <c:pt idx="126">
                  <c:v>-3.2717785930594812E-14</c:v>
                </c:pt>
                <c:pt idx="127">
                  <c:v>-3.2785179212723602E-14</c:v>
                </c:pt>
                <c:pt idx="128">
                  <c:v>-3.285271131397926E-14</c:v>
                </c:pt>
                <c:pt idx="129">
                  <c:v>-3.292038252030647E-14</c:v>
                </c:pt>
                <c:pt idx="130">
                  <c:v>-3.2988193118238887E-14</c:v>
                </c:pt>
                <c:pt idx="131">
                  <c:v>-3.3056143394900418E-14</c:v>
                </c:pt>
                <c:pt idx="132">
                  <c:v>-3.3124233638006362E-14</c:v>
                </c:pt>
                <c:pt idx="133">
                  <c:v>-3.3192464135864668E-14</c:v>
                </c:pt>
                <c:pt idx="134">
                  <c:v>-3.3260835177377182E-14</c:v>
                </c:pt>
                <c:pt idx="135">
                  <c:v>-3.3329347052040806E-14</c:v>
                </c:pt>
                <c:pt idx="136">
                  <c:v>-3.3398000049948775E-14</c:v>
                </c:pt>
                <c:pt idx="137">
                  <c:v>-3.346679446179187E-14</c:v>
                </c:pt>
                <c:pt idx="138">
                  <c:v>-3.3535730578859645E-14</c:v>
                </c:pt>
                <c:pt idx="139">
                  <c:v>-3.3604808693041653E-14</c:v>
                </c:pt>
                <c:pt idx="140">
                  <c:v>-3.3674029096828704E-14</c:v>
                </c:pt>
                <c:pt idx="141">
                  <c:v>-3.3743392083314091E-14</c:v>
                </c:pt>
                <c:pt idx="142">
                  <c:v>-3.3812897946194826E-14</c:v>
                </c:pt>
                <c:pt idx="143">
                  <c:v>-3.3882546979772886E-14</c:v>
                </c:pt>
                <c:pt idx="144">
                  <c:v>-3.3952339478956474E-14</c:v>
                </c:pt>
                <c:pt idx="145">
                  <c:v>-3.4022275739261235E-14</c:v>
                </c:pt>
                <c:pt idx="146">
                  <c:v>-3.4092356056811561E-14</c:v>
                </c:pt>
                <c:pt idx="147">
                  <c:v>-3.4162580728341774E-14</c:v>
                </c:pt>
                <c:pt idx="148">
                  <c:v>-3.4232950051197441E-14</c:v>
                </c:pt>
                <c:pt idx="149">
                  <c:v>-3.4303464323336608E-14</c:v>
                </c:pt>
                <c:pt idx="150">
                  <c:v>-3.4374123843331074E-14</c:v>
                </c:pt>
                <c:pt idx="151">
                  <c:v>-3.4444928910367629E-14</c:v>
                </c:pt>
                <c:pt idx="152">
                  <c:v>-3.4515879824249361E-14</c:v>
                </c:pt>
                <c:pt idx="153">
                  <c:v>-3.4586976885396884E-14</c:v>
                </c:pt>
                <c:pt idx="154">
                  <c:v>-3.465822039484964E-14</c:v>
                </c:pt>
                <c:pt idx="155">
                  <c:v>-3.472961065426715E-14</c:v>
                </c:pt>
                <c:pt idx="156">
                  <c:v>-3.4801147965930324E-14</c:v>
                </c:pt>
                <c:pt idx="157">
                  <c:v>-3.4872832632742709E-14</c:v>
                </c:pt>
                <c:pt idx="158">
                  <c:v>-3.494466495823179E-14</c:v>
                </c:pt>
                <c:pt idx="159">
                  <c:v>-3.5016645246550262E-14</c:v>
                </c:pt>
                <c:pt idx="160">
                  <c:v>-3.5088773802477318E-14</c:v>
                </c:pt>
                <c:pt idx="161">
                  <c:v>-3.5161050931419972E-14</c:v>
                </c:pt>
                <c:pt idx="162">
                  <c:v>-3.52334769394143E-14</c:v>
                </c:pt>
                <c:pt idx="163">
                  <c:v>-3.5306052133126772E-14</c:v>
                </c:pt>
                <c:pt idx="164">
                  <c:v>-3.5378776819855549E-14</c:v>
                </c:pt>
                <c:pt idx="165">
                  <c:v>-3.5451651307531759E-14</c:v>
                </c:pt>
                <c:pt idx="166">
                  <c:v>-3.5524675904720825E-14</c:v>
                </c:pt>
                <c:pt idx="167">
                  <c:v>-3.5597850920623784E-14</c:v>
                </c:pt>
                <c:pt idx="168">
                  <c:v>-3.5671176665078536E-14</c:v>
                </c:pt>
                <c:pt idx="169">
                  <c:v>-3.5744653448561239E-14</c:v>
                </c:pt>
                <c:pt idx="170">
                  <c:v>-3.5818281582187545E-14</c:v>
                </c:pt>
                <c:pt idx="171">
                  <c:v>-3.5892061377713973E-14</c:v>
                </c:pt>
                <c:pt idx="172">
                  <c:v>-3.5965993147539209E-14</c:v>
                </c:pt>
                <c:pt idx="173">
                  <c:v>-3.6040077204705431E-14</c:v>
                </c:pt>
                <c:pt idx="174">
                  <c:v>-3.6114313862899613E-14</c:v>
                </c:pt>
                <c:pt idx="175">
                  <c:v>-3.6188703436454898E-14</c:v>
                </c:pt>
                <c:pt idx="176">
                  <c:v>-3.6263246240351893E-14</c:v>
                </c:pt>
                <c:pt idx="177">
                  <c:v>-3.6337942590220009E-14</c:v>
                </c:pt>
                <c:pt idx="178">
                  <c:v>-3.641279280233881E-14</c:v>
                </c:pt>
                <c:pt idx="179">
                  <c:v>-3.6487797193639329E-14</c:v>
                </c:pt>
                <c:pt idx="180">
                  <c:v>-3.6562956081705456E-14</c:v>
                </c:pt>
                <c:pt idx="181">
                  <c:v>-3.6638269784775222E-14</c:v>
                </c:pt>
                <c:pt idx="182">
                  <c:v>-3.6713738621742185E-14</c:v>
                </c:pt>
                <c:pt idx="183">
                  <c:v>-3.6789362912156774E-14</c:v>
                </c:pt>
                <c:pt idx="184">
                  <c:v>-3.6865142976227641E-14</c:v>
                </c:pt>
                <c:pt idx="185">
                  <c:v>-3.6941079134823012E-14</c:v>
                </c:pt>
                <c:pt idx="186">
                  <c:v>-3.7017171709472053E-14</c:v>
                </c:pt>
                <c:pt idx="187">
                  <c:v>-3.7093421022366219E-14</c:v>
                </c:pt>
                <c:pt idx="188">
                  <c:v>-3.7169827396360632E-14</c:v>
                </c:pt>
                <c:pt idx="189">
                  <c:v>-3.7246391154975447E-14</c:v>
                </c:pt>
                <c:pt idx="190">
                  <c:v>-3.7323112622397213E-14</c:v>
                </c:pt>
                <c:pt idx="191">
                  <c:v>-3.7399992123480257E-14</c:v>
                </c:pt>
                <c:pt idx="192">
                  <c:v>-3.7477029983748039E-14</c:v>
                </c:pt>
                <c:pt idx="193">
                  <c:v>-3.7554226529394542E-14</c:v>
                </c:pt>
                <c:pt idx="194">
                  <c:v>-3.7631582087285685E-14</c:v>
                </c:pt>
                <c:pt idx="195">
                  <c:v>-3.7709096984960635E-14</c:v>
                </c:pt>
                <c:pt idx="196">
                  <c:v>-3.7786771550633277E-14</c:v>
                </c:pt>
                <c:pt idx="197">
                  <c:v>-3.7864606113193537E-14</c:v>
                </c:pt>
                <c:pt idx="198">
                  <c:v>-3.7942601002208803E-14</c:v>
                </c:pt>
                <c:pt idx="199">
                  <c:v>-3.8020756547925324E-14</c:v>
                </c:pt>
                <c:pt idx="200">
                  <c:v>-3.8099073081269605E-14</c:v>
                </c:pt>
                <c:pt idx="201">
                  <c:v>-3.8177550933849791E-14</c:v>
                </c:pt>
                <c:pt idx="202">
                  <c:v>-3.82561904379571E-14</c:v>
                </c:pt>
                <c:pt idx="203">
                  <c:v>-3.8334991926567213E-14</c:v>
                </c:pt>
                <c:pt idx="204">
                  <c:v>-3.8413955733341687E-14</c:v>
                </c:pt>
                <c:pt idx="205">
                  <c:v>-3.8493082192629359E-14</c:v>
                </c:pt>
                <c:pt idx="206">
                  <c:v>-3.8572371639467773E-14</c:v>
                </c:pt>
                <c:pt idx="207">
                  <c:v>-3.8651824409584601E-14</c:v>
                </c:pt>
                <c:pt idx="208">
                  <c:v>-3.873144083939906E-14</c:v>
                </c:pt>
                <c:pt idx="209">
                  <c:v>-3.8811221266023318E-14</c:v>
                </c:pt>
                <c:pt idx="210">
                  <c:v>-3.889116602726397E-14</c:v>
                </c:pt>
                <c:pt idx="211">
                  <c:v>-3.8971275461623398E-14</c:v>
                </c:pt>
                <c:pt idx="212">
                  <c:v>-3.9051549908301288E-14</c:v>
                </c:pt>
                <c:pt idx="213">
                  <c:v>-3.9131989707195975E-14</c:v>
                </c:pt>
                <c:pt idx="214">
                  <c:v>-3.9212595198905967E-14</c:v>
                </c:pt>
                <c:pt idx="215">
                  <c:v>-3.9293366724731337E-14</c:v>
                </c:pt>
                <c:pt idx="216">
                  <c:v>-3.9374304626675169E-14</c:v>
                </c:pt>
                <c:pt idx="217">
                  <c:v>-3.9455409247445032E-14</c:v>
                </c:pt>
                <c:pt idx="218">
                  <c:v>-3.9536680930454407E-14</c:v>
                </c:pt>
                <c:pt idx="219">
                  <c:v>-3.961812001982416E-14</c:v>
                </c:pt>
                <c:pt idx="220">
                  <c:v>-3.9699726860383979E-14</c:v>
                </c:pt>
                <c:pt idx="221">
                  <c:v>-3.9781501797673848E-14</c:v>
                </c:pt>
                <c:pt idx="222">
                  <c:v>-3.9863445177945511E-14</c:v>
                </c:pt>
                <c:pt idx="223">
                  <c:v>-3.9945557348163932E-14</c:v>
                </c:pt>
                <c:pt idx="224">
                  <c:v>-4.0027838656008763E-14</c:v>
                </c:pt>
                <c:pt idx="225">
                  <c:v>-4.0110289449875823E-14</c:v>
                </c:pt>
                <c:pt idx="226">
                  <c:v>-4.0192910078878571E-14</c:v>
                </c:pt>
                <c:pt idx="227">
                  <c:v>-4.027570089284957E-14</c:v>
                </c:pt>
                <c:pt idx="228">
                  <c:v>-4.0358662242342001E-14</c:v>
                </c:pt>
                <c:pt idx="229">
                  <c:v>-4.0441794478631113E-14</c:v>
                </c:pt>
                <c:pt idx="230">
                  <c:v>-4.0525097953715724E-14</c:v>
                </c:pt>
                <c:pt idx="231">
                  <c:v>-4.060857302031972E-14</c:v>
                </c:pt>
                <c:pt idx="232">
                  <c:v>-4.0692220031893526E-14</c:v>
                </c:pt>
                <c:pt idx="233">
                  <c:v>-4.0776039342615643E-14</c:v>
                </c:pt>
                <c:pt idx="234">
                  <c:v>-4.08600313073941E-14</c:v>
                </c:pt>
                <c:pt idx="235">
                  <c:v>-4.0944196281867974E-14</c:v>
                </c:pt>
                <c:pt idx="236">
                  <c:v>-4.1028534622408927E-14</c:v>
                </c:pt>
                <c:pt idx="237">
                  <c:v>-4.1113046686122667E-14</c:v>
                </c:pt>
                <c:pt idx="238">
                  <c:v>-4.1197732830850477E-14</c:v>
                </c:pt>
                <c:pt idx="239">
                  <c:v>-4.1282593415170756E-14</c:v>
                </c:pt>
                <c:pt idx="240">
                  <c:v>-4.1367628798400502E-14</c:v>
                </c:pt>
                <c:pt idx="241">
                  <c:v>-4.1452839340596839E-14</c:v>
                </c:pt>
                <c:pt idx="242">
                  <c:v>-4.1538225402558563E-14</c:v>
                </c:pt>
                <c:pt idx="243">
                  <c:v>-4.1623787345827656E-14</c:v>
                </c:pt>
                <c:pt idx="244">
                  <c:v>-4.1709525532690812E-14</c:v>
                </c:pt>
                <c:pt idx="245">
                  <c:v>-4.1795440326180974E-14</c:v>
                </c:pt>
                <c:pt idx="246">
                  <c:v>-4.1881532090078893E-14</c:v>
                </c:pt>
                <c:pt idx="247">
                  <c:v>-4.1967801188914619E-14</c:v>
                </c:pt>
                <c:pt idx="248">
                  <c:v>-4.2054247987969095E-14</c:v>
                </c:pt>
                <c:pt idx="249">
                  <c:v>-4.2140872853275675E-14</c:v>
                </c:pt>
                <c:pt idx="250">
                  <c:v>-4.2227676151621681E-14</c:v>
                </c:pt>
                <c:pt idx="251">
                  <c:v>-4.2314658250549966E-14</c:v>
                </c:pt>
                <c:pt idx="252">
                  <c:v>-4.2401819518360446E-14</c:v>
                </c:pt>
                <c:pt idx="253">
                  <c:v>-4.2489160324111692E-14</c:v>
                </c:pt>
                <c:pt idx="254">
                  <c:v>-4.257668103762246E-14</c:v>
                </c:pt>
                <c:pt idx="255">
                  <c:v>-4.266438202947328E-14</c:v>
                </c:pt>
                <c:pt idx="256">
                  <c:v>-4.2752263671008012E-14</c:v>
                </c:pt>
                <c:pt idx="257">
                  <c:v>-4.2840326334335441E-14</c:v>
                </c:pt>
                <c:pt idx="258">
                  <c:v>-4.29285703923308E-14</c:v>
                </c:pt>
                <c:pt idx="259">
                  <c:v>-4.301699621863742E-14</c:v>
                </c:pt>
                <c:pt idx="260">
                  <c:v>-4.3105604187668256E-14</c:v>
                </c:pt>
                <c:pt idx="261">
                  <c:v>-4.3194394674607506E-14</c:v>
                </c:pt>
                <c:pt idx="262">
                  <c:v>-4.3283368055412164E-14</c:v>
                </c:pt>
                <c:pt idx="263">
                  <c:v>-4.3372524706813656E-14</c:v>
                </c:pt>
                <c:pt idx="264">
                  <c:v>-4.3461865006319404E-14</c:v>
                </c:pt>
                <c:pt idx="265">
                  <c:v>-4.3551389332214429E-14</c:v>
                </c:pt>
                <c:pt idx="266">
                  <c:v>-4.3641098063562968E-14</c:v>
                </c:pt>
                <c:pt idx="267">
                  <c:v>-4.3730991580210059E-14</c:v>
                </c:pt>
                <c:pt idx="268">
                  <c:v>-4.3821070262783161E-14</c:v>
                </c:pt>
                <c:pt idx="269">
                  <c:v>-4.3911334492693768E-14</c:v>
                </c:pt>
                <c:pt idx="270">
                  <c:v>-4.4001784652139019E-14</c:v>
                </c:pt>
                <c:pt idx="271">
                  <c:v>-4.4092421124103305E-14</c:v>
                </c:pt>
                <c:pt idx="272">
                  <c:v>-4.4183244292359908E-14</c:v>
                </c:pt>
                <c:pt idx="273">
                  <c:v>-4.4274254541472637E-14</c:v>
                </c:pt>
                <c:pt idx="274">
                  <c:v>-4.4365452256797407E-14</c:v>
                </c:pt>
                <c:pt idx="275">
                  <c:v>-4.4456837824483935E-14</c:v>
                </c:pt>
                <c:pt idx="276">
                  <c:v>-4.4548411631477322E-14</c:v>
                </c:pt>
                <c:pt idx="277">
                  <c:v>-4.464017406551972E-14</c:v>
                </c:pt>
                <c:pt idx="278">
                  <c:v>-4.4732125515151975E-14</c:v>
                </c:pt>
                <c:pt idx="279">
                  <c:v>-4.4824266369715239E-14</c:v>
                </c:pt>
                <c:pt idx="280">
                  <c:v>-4.491659701935267E-14</c:v>
                </c:pt>
                <c:pt idx="281">
                  <c:v>-4.5009117855011042E-14</c:v>
                </c:pt>
                <c:pt idx="282">
                  <c:v>-4.5101829268442421E-14</c:v>
                </c:pt>
                <c:pt idx="283">
                  <c:v>-4.5194731652205819E-14</c:v>
                </c:pt>
                <c:pt idx="284">
                  <c:v>-4.5287825399668838E-14</c:v>
                </c:pt>
                <c:pt idx="285">
                  <c:v>-4.5381110905009384E-14</c:v>
                </c:pt>
                <c:pt idx="286">
                  <c:v>-4.5474588563217279E-14</c:v>
                </c:pt>
                <c:pt idx="287">
                  <c:v>-4.5568258770095968E-14</c:v>
                </c:pt>
                <c:pt idx="288">
                  <c:v>-4.566212192226419E-14</c:v>
                </c:pt>
                <c:pt idx="289">
                  <c:v>-4.5756178417157648E-14</c:v>
                </c:pt>
                <c:pt idx="290">
                  <c:v>-4.5850428653030707E-14</c:v>
                </c:pt>
                <c:pt idx="291">
                  <c:v>-4.5944873028958053E-14</c:v>
                </c:pt>
                <c:pt idx="292">
                  <c:v>-4.6039511944836426E-14</c:v>
                </c:pt>
                <c:pt idx="293">
                  <c:v>-4.6134345801386257E-14</c:v>
                </c:pt>
                <c:pt idx="294">
                  <c:v>-4.6229375000153419E-14</c:v>
                </c:pt>
                <c:pt idx="295">
                  <c:v>-4.6324599943510898E-14</c:v>
                </c:pt>
                <c:pt idx="296">
                  <c:v>-4.6420021034660493E-14</c:v>
                </c:pt>
                <c:pt idx="297">
                  <c:v>-4.651563867763455E-14</c:v>
                </c:pt>
                <c:pt idx="298">
                  <c:v>-4.661145327729764E-14</c:v>
                </c:pt>
                <c:pt idx="299">
                  <c:v>-4.6707465239348306E-14</c:v>
                </c:pt>
                <c:pt idx="300">
                  <c:v>-4.6803674970320731E-14</c:v>
                </c:pt>
                <c:pt idx="301">
                  <c:v>-4.6900082877586532E-14</c:v>
                </c:pt>
                <c:pt idx="302">
                  <c:v>-4.6996689369356419E-14</c:v>
                </c:pt>
                <c:pt idx="303">
                  <c:v>-4.7093494854681951E-14</c:v>
                </c:pt>
                <c:pt idx="304">
                  <c:v>-4.7190499743457281E-14</c:v>
                </c:pt>
                <c:pt idx="305">
                  <c:v>-4.7287704446420857E-14</c:v>
                </c:pt>
                <c:pt idx="306">
                  <c:v>-4.7385109375157196E-14</c:v>
                </c:pt>
                <c:pt idx="307">
                  <c:v>-4.7482714942098607E-14</c:v>
                </c:pt>
                <c:pt idx="308">
                  <c:v>-4.7580521560526951E-14</c:v>
                </c:pt>
                <c:pt idx="309">
                  <c:v>-4.7678529644575354E-14</c:v>
                </c:pt>
                <c:pt idx="310">
                  <c:v>-4.7776739609230025E-14</c:v>
                </c:pt>
                <c:pt idx="311">
                  <c:v>-4.787515187033195E-14</c:v>
                </c:pt>
                <c:pt idx="312">
                  <c:v>-4.7973766844578687E-14</c:v>
                </c:pt>
                <c:pt idx="313">
                  <c:v>-4.8072584949526129E-14</c:v>
                </c:pt>
                <c:pt idx="314">
                  <c:v>-4.8171606603590257E-14</c:v>
                </c:pt>
                <c:pt idx="315">
                  <c:v>-4.8270832226048932E-14</c:v>
                </c:pt>
                <c:pt idx="316">
                  <c:v>-4.8370262237043636E-14</c:v>
                </c:pt>
                <c:pt idx="317">
                  <c:v>-4.8469897057581299E-14</c:v>
                </c:pt>
                <c:pt idx="318">
                  <c:v>-4.8569737109536049E-14</c:v>
                </c:pt>
                <c:pt idx="319">
                  <c:v>-4.8669782815651004E-14</c:v>
                </c:pt>
                <c:pt idx="320">
                  <c:v>-4.8770034599540047E-14</c:v>
                </c:pt>
                <c:pt idx="321">
                  <c:v>-4.887049288568966E-14</c:v>
                </c:pt>
                <c:pt idx="322">
                  <c:v>-4.8971158099460698E-14</c:v>
                </c:pt>
                <c:pt idx="323">
                  <c:v>-4.9072030667090171E-14</c:v>
                </c:pt>
                <c:pt idx="324">
                  <c:v>-4.9173111015693083E-14</c:v>
                </c:pt>
                <c:pt idx="325">
                  <c:v>-4.9274399573264208E-14</c:v>
                </c:pt>
                <c:pt idx="326">
                  <c:v>-4.9375896768679944E-14</c:v>
                </c:pt>
                <c:pt idx="327">
                  <c:v>-4.9477603031700089E-14</c:v>
                </c:pt>
                <c:pt idx="328">
                  <c:v>-4.9579518792969659E-14</c:v>
                </c:pt>
                <c:pt idx="329">
                  <c:v>-4.968164448402077E-14</c:v>
                </c:pt>
                <c:pt idx="330">
                  <c:v>-4.9783980537274394E-14</c:v>
                </c:pt>
                <c:pt idx="331">
                  <c:v>-4.9886527386042214E-14</c:v>
                </c:pt>
                <c:pt idx="332">
                  <c:v>-4.9989285464528487E-14</c:v>
                </c:pt>
                <c:pt idx="333">
                  <c:v>-5.0092255207831845E-14</c:v>
                </c:pt>
                <c:pt idx="334">
                  <c:v>-5.0195437051947158E-14</c:v>
                </c:pt>
                <c:pt idx="335">
                  <c:v>-5.0298831433767368E-14</c:v>
                </c:pt>
                <c:pt idx="336">
                  <c:v>-5.0402438791085349E-14</c:v>
                </c:pt>
                <c:pt idx="337">
                  <c:v>-5.0506259562595758E-14</c:v>
                </c:pt>
                <c:pt idx="338">
                  <c:v>-5.0610294187896882E-14</c:v>
                </c:pt>
                <c:pt idx="339">
                  <c:v>-5.0714543107492524E-14</c:v>
                </c:pt>
                <c:pt idx="340">
                  <c:v>-5.0819006762793836E-14</c:v>
                </c:pt>
                <c:pt idx="341">
                  <c:v>-5.092368559612122E-14</c:v>
                </c:pt>
                <c:pt idx="342">
                  <c:v>-5.1028580050706182E-14</c:v>
                </c:pt>
                <c:pt idx="343">
                  <c:v>-5.1133690570693196E-14</c:v>
                </c:pt>
                <c:pt idx="344">
                  <c:v>-5.1239017601141631E-14</c:v>
                </c:pt>
                <c:pt idx="345">
                  <c:v>-5.134456158802757E-14</c:v>
                </c:pt>
                <c:pt idx="346">
                  <c:v>-5.1450322978245762E-14</c:v>
                </c:pt>
                <c:pt idx="347">
                  <c:v>-5.155630221961148E-14</c:v>
                </c:pt>
                <c:pt idx="348">
                  <c:v>-5.166249976086241E-14</c:v>
                </c:pt>
                <c:pt idx="349">
                  <c:v>-5.1768916051660578E-14</c:v>
                </c:pt>
                <c:pt idx="350">
                  <c:v>-5.1875551542594234E-14</c:v>
                </c:pt>
                <c:pt idx="351">
                  <c:v>-5.198240668517976E-14</c:v>
                </c:pt>
                <c:pt idx="352">
                  <c:v>-5.208948193186361E-14</c:v>
                </c:pt>
                <c:pt idx="353">
                  <c:v>-5.2196777736024189E-14</c:v>
                </c:pt>
                <c:pt idx="354">
                  <c:v>-5.2304294551973768E-14</c:v>
                </c:pt>
                <c:pt idx="355">
                  <c:v>-5.2412032834960461E-14</c:v>
                </c:pt>
                <c:pt idx="356">
                  <c:v>-5.2519993041170096E-14</c:v>
                </c:pt>
                <c:pt idx="357">
                  <c:v>-5.2628175627728195E-14</c:v>
                </c:pt>
                <c:pt idx="358">
                  <c:v>-5.2736581052701842E-14</c:v>
                </c:pt>
                <c:pt idx="359">
                  <c:v>-5.2845209775101702E-14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91-4044-8330-30E796F1FE24}"/>
            </c:ext>
          </c:extLst>
        </c:ser>
        <c:ser>
          <c:idx val="2"/>
          <c:order val="1"/>
          <c:tx>
            <c:strRef>
              <c:f>Blad1!$E$21</c:f>
              <c:strCache>
                <c:ptCount val="1"/>
                <c:pt idx="0">
                  <c:v>Aflossing</c:v>
                </c:pt>
              </c:strCache>
            </c:strRef>
          </c:tx>
          <c:marker>
            <c:symbol val="none"/>
          </c:marker>
          <c:cat>
            <c:numRef>
              <c:f>Blad1!$A$22:$A$392</c:f>
              <c:numCache>
                <c:formatCode>General</c:formatCode>
                <c:ptCount val="371"/>
                <c:pt idx="0">
                  <c:v>2017</c:v>
                </c:pt>
                <c:pt idx="1">
                  <c:v>2018</c:v>
                </c:pt>
                <c:pt idx="2">
                  <c:v>2018</c:v>
                </c:pt>
                <c:pt idx="3">
                  <c:v>2018</c:v>
                </c:pt>
                <c:pt idx="4">
                  <c:v>2018</c:v>
                </c:pt>
                <c:pt idx="5">
                  <c:v>2018</c:v>
                </c:pt>
                <c:pt idx="6">
                  <c:v>2018</c:v>
                </c:pt>
                <c:pt idx="7">
                  <c:v>2018</c:v>
                </c:pt>
                <c:pt idx="8">
                  <c:v>2018</c:v>
                </c:pt>
                <c:pt idx="9">
                  <c:v>2018</c:v>
                </c:pt>
                <c:pt idx="10">
                  <c:v>2018</c:v>
                </c:pt>
                <c:pt idx="11">
                  <c:v>2018</c:v>
                </c:pt>
                <c:pt idx="12">
                  <c:v>2018</c:v>
                </c:pt>
                <c:pt idx="13">
                  <c:v>2019</c:v>
                </c:pt>
                <c:pt idx="14">
                  <c:v>2019</c:v>
                </c:pt>
                <c:pt idx="15">
                  <c:v>2019</c:v>
                </c:pt>
                <c:pt idx="16">
                  <c:v>2019</c:v>
                </c:pt>
                <c:pt idx="17">
                  <c:v>2019</c:v>
                </c:pt>
                <c:pt idx="18">
                  <c:v>2019</c:v>
                </c:pt>
                <c:pt idx="19">
                  <c:v>2019</c:v>
                </c:pt>
                <c:pt idx="20">
                  <c:v>2019</c:v>
                </c:pt>
                <c:pt idx="21">
                  <c:v>2019</c:v>
                </c:pt>
                <c:pt idx="22">
                  <c:v>2019</c:v>
                </c:pt>
                <c:pt idx="23">
                  <c:v>2019</c:v>
                </c:pt>
                <c:pt idx="24">
                  <c:v>2019</c:v>
                </c:pt>
                <c:pt idx="25">
                  <c:v>2020</c:v>
                </c:pt>
                <c:pt idx="26">
                  <c:v>2020</c:v>
                </c:pt>
                <c:pt idx="27">
                  <c:v>2020</c:v>
                </c:pt>
                <c:pt idx="28">
                  <c:v>2020</c:v>
                </c:pt>
                <c:pt idx="29">
                  <c:v>2020</c:v>
                </c:pt>
                <c:pt idx="30">
                  <c:v>2020</c:v>
                </c:pt>
                <c:pt idx="31">
                  <c:v>2020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2020</c:v>
                </c:pt>
                <c:pt idx="37">
                  <c:v>2021</c:v>
                </c:pt>
                <c:pt idx="38">
                  <c:v>2021</c:v>
                </c:pt>
                <c:pt idx="39">
                  <c:v>2021</c:v>
                </c:pt>
                <c:pt idx="40">
                  <c:v>2021</c:v>
                </c:pt>
                <c:pt idx="41">
                  <c:v>2021</c:v>
                </c:pt>
                <c:pt idx="42">
                  <c:v>2021</c:v>
                </c:pt>
                <c:pt idx="43">
                  <c:v>2021</c:v>
                </c:pt>
                <c:pt idx="44">
                  <c:v>2021</c:v>
                </c:pt>
                <c:pt idx="45">
                  <c:v>2021</c:v>
                </c:pt>
                <c:pt idx="46">
                  <c:v>2021</c:v>
                </c:pt>
                <c:pt idx="47">
                  <c:v>2021</c:v>
                </c:pt>
                <c:pt idx="48">
                  <c:v>2021</c:v>
                </c:pt>
                <c:pt idx="49">
                  <c:v>2022</c:v>
                </c:pt>
                <c:pt idx="50">
                  <c:v>2022</c:v>
                </c:pt>
                <c:pt idx="51">
                  <c:v>2022</c:v>
                </c:pt>
                <c:pt idx="52">
                  <c:v>2022</c:v>
                </c:pt>
                <c:pt idx="53">
                  <c:v>2022</c:v>
                </c:pt>
                <c:pt idx="54">
                  <c:v>2022</c:v>
                </c:pt>
                <c:pt idx="55">
                  <c:v>2022</c:v>
                </c:pt>
                <c:pt idx="56">
                  <c:v>2022</c:v>
                </c:pt>
                <c:pt idx="57">
                  <c:v>2022</c:v>
                </c:pt>
                <c:pt idx="58">
                  <c:v>2022</c:v>
                </c:pt>
                <c:pt idx="59">
                  <c:v>2022</c:v>
                </c:pt>
                <c:pt idx="60">
                  <c:v>2022</c:v>
                </c:pt>
                <c:pt idx="61">
                  <c:v>2023</c:v>
                </c:pt>
                <c:pt idx="62">
                  <c:v>2023</c:v>
                </c:pt>
                <c:pt idx="63">
                  <c:v>2023</c:v>
                </c:pt>
                <c:pt idx="64">
                  <c:v>2023</c:v>
                </c:pt>
                <c:pt idx="65">
                  <c:v>2023</c:v>
                </c:pt>
                <c:pt idx="66">
                  <c:v>2023</c:v>
                </c:pt>
                <c:pt idx="67">
                  <c:v>2023</c:v>
                </c:pt>
                <c:pt idx="68">
                  <c:v>2023</c:v>
                </c:pt>
                <c:pt idx="69">
                  <c:v>2023</c:v>
                </c:pt>
                <c:pt idx="70">
                  <c:v>2023</c:v>
                </c:pt>
                <c:pt idx="71">
                  <c:v>2023</c:v>
                </c:pt>
                <c:pt idx="72">
                  <c:v>2023</c:v>
                </c:pt>
                <c:pt idx="73">
                  <c:v>2024</c:v>
                </c:pt>
                <c:pt idx="74">
                  <c:v>2024</c:v>
                </c:pt>
                <c:pt idx="75">
                  <c:v>2024</c:v>
                </c:pt>
                <c:pt idx="76">
                  <c:v>2024</c:v>
                </c:pt>
                <c:pt idx="77">
                  <c:v>2024</c:v>
                </c:pt>
                <c:pt idx="78">
                  <c:v>2024</c:v>
                </c:pt>
                <c:pt idx="79">
                  <c:v>2024</c:v>
                </c:pt>
                <c:pt idx="80">
                  <c:v>2024</c:v>
                </c:pt>
                <c:pt idx="81">
                  <c:v>2024</c:v>
                </c:pt>
                <c:pt idx="82">
                  <c:v>2024</c:v>
                </c:pt>
                <c:pt idx="83">
                  <c:v>2024</c:v>
                </c:pt>
                <c:pt idx="84">
                  <c:v>2024</c:v>
                </c:pt>
                <c:pt idx="85">
                  <c:v>2025</c:v>
                </c:pt>
                <c:pt idx="86">
                  <c:v>2025</c:v>
                </c:pt>
                <c:pt idx="87">
                  <c:v>2025</c:v>
                </c:pt>
                <c:pt idx="88">
                  <c:v>2025</c:v>
                </c:pt>
                <c:pt idx="89">
                  <c:v>2025</c:v>
                </c:pt>
                <c:pt idx="90">
                  <c:v>2025</c:v>
                </c:pt>
                <c:pt idx="91">
                  <c:v>2025</c:v>
                </c:pt>
                <c:pt idx="92">
                  <c:v>2025</c:v>
                </c:pt>
                <c:pt idx="93">
                  <c:v>2025</c:v>
                </c:pt>
                <c:pt idx="94">
                  <c:v>2025</c:v>
                </c:pt>
                <c:pt idx="95">
                  <c:v>2025</c:v>
                </c:pt>
                <c:pt idx="96">
                  <c:v>2025</c:v>
                </c:pt>
                <c:pt idx="97">
                  <c:v>2026</c:v>
                </c:pt>
                <c:pt idx="98">
                  <c:v>2026</c:v>
                </c:pt>
                <c:pt idx="99">
                  <c:v>2026</c:v>
                </c:pt>
                <c:pt idx="100">
                  <c:v>2026</c:v>
                </c:pt>
                <c:pt idx="101">
                  <c:v>2026</c:v>
                </c:pt>
                <c:pt idx="102">
                  <c:v>2026</c:v>
                </c:pt>
                <c:pt idx="103">
                  <c:v>2026</c:v>
                </c:pt>
                <c:pt idx="104">
                  <c:v>2026</c:v>
                </c:pt>
                <c:pt idx="105">
                  <c:v>2026</c:v>
                </c:pt>
                <c:pt idx="106">
                  <c:v>2026</c:v>
                </c:pt>
                <c:pt idx="107">
                  <c:v>2026</c:v>
                </c:pt>
                <c:pt idx="108">
                  <c:v>2026</c:v>
                </c:pt>
                <c:pt idx="109">
                  <c:v>2027</c:v>
                </c:pt>
                <c:pt idx="110">
                  <c:v>2027</c:v>
                </c:pt>
                <c:pt idx="111">
                  <c:v>2027</c:v>
                </c:pt>
                <c:pt idx="112">
                  <c:v>2027</c:v>
                </c:pt>
                <c:pt idx="113">
                  <c:v>2027</c:v>
                </c:pt>
                <c:pt idx="114">
                  <c:v>2027</c:v>
                </c:pt>
                <c:pt idx="115">
                  <c:v>2027</c:v>
                </c:pt>
                <c:pt idx="116">
                  <c:v>2027</c:v>
                </c:pt>
                <c:pt idx="117">
                  <c:v>2027</c:v>
                </c:pt>
                <c:pt idx="118">
                  <c:v>2027</c:v>
                </c:pt>
                <c:pt idx="119">
                  <c:v>2027</c:v>
                </c:pt>
                <c:pt idx="120">
                  <c:v>2027</c:v>
                </c:pt>
                <c:pt idx="121">
                  <c:v>2028</c:v>
                </c:pt>
                <c:pt idx="122">
                  <c:v>2028</c:v>
                </c:pt>
                <c:pt idx="123">
                  <c:v>2028</c:v>
                </c:pt>
                <c:pt idx="124">
                  <c:v>2028</c:v>
                </c:pt>
                <c:pt idx="125">
                  <c:v>2028</c:v>
                </c:pt>
                <c:pt idx="126">
                  <c:v>2028</c:v>
                </c:pt>
                <c:pt idx="127">
                  <c:v>2028</c:v>
                </c:pt>
                <c:pt idx="128">
                  <c:v>2028</c:v>
                </c:pt>
                <c:pt idx="129">
                  <c:v>2028</c:v>
                </c:pt>
                <c:pt idx="130">
                  <c:v>2028</c:v>
                </c:pt>
                <c:pt idx="131">
                  <c:v>2028</c:v>
                </c:pt>
                <c:pt idx="132">
                  <c:v>2028</c:v>
                </c:pt>
                <c:pt idx="133">
                  <c:v>2029</c:v>
                </c:pt>
                <c:pt idx="134">
                  <c:v>2029</c:v>
                </c:pt>
                <c:pt idx="135">
                  <c:v>2029</c:v>
                </c:pt>
                <c:pt idx="136">
                  <c:v>2029</c:v>
                </c:pt>
                <c:pt idx="137">
                  <c:v>2029</c:v>
                </c:pt>
                <c:pt idx="138">
                  <c:v>2029</c:v>
                </c:pt>
                <c:pt idx="139">
                  <c:v>2029</c:v>
                </c:pt>
                <c:pt idx="140">
                  <c:v>2029</c:v>
                </c:pt>
                <c:pt idx="141">
                  <c:v>2029</c:v>
                </c:pt>
                <c:pt idx="142">
                  <c:v>2029</c:v>
                </c:pt>
                <c:pt idx="143">
                  <c:v>2029</c:v>
                </c:pt>
                <c:pt idx="144">
                  <c:v>2029</c:v>
                </c:pt>
                <c:pt idx="145">
                  <c:v>2030</c:v>
                </c:pt>
                <c:pt idx="146">
                  <c:v>2030</c:v>
                </c:pt>
                <c:pt idx="147">
                  <c:v>2030</c:v>
                </c:pt>
                <c:pt idx="148">
                  <c:v>2030</c:v>
                </c:pt>
                <c:pt idx="149">
                  <c:v>2030</c:v>
                </c:pt>
                <c:pt idx="150">
                  <c:v>2030</c:v>
                </c:pt>
                <c:pt idx="151">
                  <c:v>2030</c:v>
                </c:pt>
                <c:pt idx="152">
                  <c:v>2030</c:v>
                </c:pt>
                <c:pt idx="153">
                  <c:v>2030</c:v>
                </c:pt>
                <c:pt idx="154">
                  <c:v>2030</c:v>
                </c:pt>
                <c:pt idx="155">
                  <c:v>2030</c:v>
                </c:pt>
                <c:pt idx="156">
                  <c:v>2030</c:v>
                </c:pt>
                <c:pt idx="157">
                  <c:v>2031</c:v>
                </c:pt>
                <c:pt idx="158">
                  <c:v>2031</c:v>
                </c:pt>
                <c:pt idx="159">
                  <c:v>2031</c:v>
                </c:pt>
                <c:pt idx="160">
                  <c:v>2031</c:v>
                </c:pt>
                <c:pt idx="161">
                  <c:v>2031</c:v>
                </c:pt>
                <c:pt idx="162">
                  <c:v>2031</c:v>
                </c:pt>
                <c:pt idx="163">
                  <c:v>2031</c:v>
                </c:pt>
                <c:pt idx="164">
                  <c:v>2031</c:v>
                </c:pt>
                <c:pt idx="165">
                  <c:v>2031</c:v>
                </c:pt>
                <c:pt idx="166">
                  <c:v>2031</c:v>
                </c:pt>
                <c:pt idx="167">
                  <c:v>2031</c:v>
                </c:pt>
                <c:pt idx="168">
                  <c:v>2031</c:v>
                </c:pt>
                <c:pt idx="169">
                  <c:v>2032</c:v>
                </c:pt>
                <c:pt idx="170">
                  <c:v>2032</c:v>
                </c:pt>
                <c:pt idx="171">
                  <c:v>2032</c:v>
                </c:pt>
                <c:pt idx="172">
                  <c:v>2032</c:v>
                </c:pt>
                <c:pt idx="173">
                  <c:v>2032</c:v>
                </c:pt>
                <c:pt idx="174">
                  <c:v>2032</c:v>
                </c:pt>
                <c:pt idx="175">
                  <c:v>2032</c:v>
                </c:pt>
                <c:pt idx="176">
                  <c:v>2032</c:v>
                </c:pt>
                <c:pt idx="177">
                  <c:v>2032</c:v>
                </c:pt>
                <c:pt idx="178">
                  <c:v>2032</c:v>
                </c:pt>
                <c:pt idx="179">
                  <c:v>2032</c:v>
                </c:pt>
                <c:pt idx="180">
                  <c:v>2032</c:v>
                </c:pt>
                <c:pt idx="181">
                  <c:v>2033</c:v>
                </c:pt>
                <c:pt idx="182">
                  <c:v>2033</c:v>
                </c:pt>
                <c:pt idx="183">
                  <c:v>2033</c:v>
                </c:pt>
                <c:pt idx="184">
                  <c:v>2033</c:v>
                </c:pt>
                <c:pt idx="185">
                  <c:v>2033</c:v>
                </c:pt>
                <c:pt idx="186">
                  <c:v>2033</c:v>
                </c:pt>
                <c:pt idx="187">
                  <c:v>2033</c:v>
                </c:pt>
                <c:pt idx="188">
                  <c:v>2033</c:v>
                </c:pt>
                <c:pt idx="189">
                  <c:v>2033</c:v>
                </c:pt>
                <c:pt idx="190">
                  <c:v>2033</c:v>
                </c:pt>
                <c:pt idx="191">
                  <c:v>2033</c:v>
                </c:pt>
                <c:pt idx="192">
                  <c:v>2033</c:v>
                </c:pt>
                <c:pt idx="193">
                  <c:v>2034</c:v>
                </c:pt>
                <c:pt idx="194">
                  <c:v>2034</c:v>
                </c:pt>
                <c:pt idx="195">
                  <c:v>2034</c:v>
                </c:pt>
                <c:pt idx="196">
                  <c:v>2034</c:v>
                </c:pt>
                <c:pt idx="197">
                  <c:v>2034</c:v>
                </c:pt>
                <c:pt idx="198">
                  <c:v>2034</c:v>
                </c:pt>
                <c:pt idx="199">
                  <c:v>2034</c:v>
                </c:pt>
                <c:pt idx="200">
                  <c:v>2034</c:v>
                </c:pt>
                <c:pt idx="201">
                  <c:v>2034</c:v>
                </c:pt>
                <c:pt idx="202">
                  <c:v>2034</c:v>
                </c:pt>
                <c:pt idx="203">
                  <c:v>2034</c:v>
                </c:pt>
                <c:pt idx="204">
                  <c:v>2034</c:v>
                </c:pt>
                <c:pt idx="205">
                  <c:v>2035</c:v>
                </c:pt>
                <c:pt idx="206">
                  <c:v>2035</c:v>
                </c:pt>
                <c:pt idx="207">
                  <c:v>2035</c:v>
                </c:pt>
                <c:pt idx="208">
                  <c:v>2035</c:v>
                </c:pt>
                <c:pt idx="209">
                  <c:v>2035</c:v>
                </c:pt>
                <c:pt idx="210">
                  <c:v>2035</c:v>
                </c:pt>
                <c:pt idx="211">
                  <c:v>2035</c:v>
                </c:pt>
                <c:pt idx="212">
                  <c:v>2035</c:v>
                </c:pt>
                <c:pt idx="213">
                  <c:v>2035</c:v>
                </c:pt>
                <c:pt idx="214">
                  <c:v>2035</c:v>
                </c:pt>
                <c:pt idx="215">
                  <c:v>2035</c:v>
                </c:pt>
                <c:pt idx="216">
                  <c:v>2035</c:v>
                </c:pt>
                <c:pt idx="217">
                  <c:v>2036</c:v>
                </c:pt>
                <c:pt idx="218">
                  <c:v>2036</c:v>
                </c:pt>
                <c:pt idx="219">
                  <c:v>2036</c:v>
                </c:pt>
                <c:pt idx="220">
                  <c:v>2036</c:v>
                </c:pt>
                <c:pt idx="221">
                  <c:v>2036</c:v>
                </c:pt>
                <c:pt idx="222">
                  <c:v>2036</c:v>
                </c:pt>
                <c:pt idx="223">
                  <c:v>2036</c:v>
                </c:pt>
                <c:pt idx="224">
                  <c:v>2036</c:v>
                </c:pt>
                <c:pt idx="225">
                  <c:v>2036</c:v>
                </c:pt>
                <c:pt idx="226">
                  <c:v>2036</c:v>
                </c:pt>
                <c:pt idx="227">
                  <c:v>2036</c:v>
                </c:pt>
                <c:pt idx="228">
                  <c:v>2036</c:v>
                </c:pt>
                <c:pt idx="229">
                  <c:v>2037</c:v>
                </c:pt>
                <c:pt idx="230">
                  <c:v>2037</c:v>
                </c:pt>
                <c:pt idx="231">
                  <c:v>2037</c:v>
                </c:pt>
                <c:pt idx="232">
                  <c:v>2037</c:v>
                </c:pt>
                <c:pt idx="233">
                  <c:v>2037</c:v>
                </c:pt>
                <c:pt idx="234">
                  <c:v>2037</c:v>
                </c:pt>
                <c:pt idx="235">
                  <c:v>2037</c:v>
                </c:pt>
                <c:pt idx="236">
                  <c:v>2037</c:v>
                </c:pt>
                <c:pt idx="237">
                  <c:v>2037</c:v>
                </c:pt>
                <c:pt idx="238">
                  <c:v>2037</c:v>
                </c:pt>
                <c:pt idx="239">
                  <c:v>2037</c:v>
                </c:pt>
                <c:pt idx="240">
                  <c:v>2037</c:v>
                </c:pt>
                <c:pt idx="241">
                  <c:v>2038</c:v>
                </c:pt>
                <c:pt idx="242">
                  <c:v>2038</c:v>
                </c:pt>
                <c:pt idx="243">
                  <c:v>2038</c:v>
                </c:pt>
                <c:pt idx="244">
                  <c:v>2038</c:v>
                </c:pt>
                <c:pt idx="245">
                  <c:v>2038</c:v>
                </c:pt>
                <c:pt idx="246">
                  <c:v>2038</c:v>
                </c:pt>
                <c:pt idx="247">
                  <c:v>2038</c:v>
                </c:pt>
                <c:pt idx="248">
                  <c:v>2038</c:v>
                </c:pt>
                <c:pt idx="249">
                  <c:v>2038</c:v>
                </c:pt>
                <c:pt idx="250">
                  <c:v>2038</c:v>
                </c:pt>
                <c:pt idx="251">
                  <c:v>2038</c:v>
                </c:pt>
                <c:pt idx="252">
                  <c:v>2038</c:v>
                </c:pt>
                <c:pt idx="253">
                  <c:v>2039</c:v>
                </c:pt>
                <c:pt idx="254">
                  <c:v>2039</c:v>
                </c:pt>
                <c:pt idx="255">
                  <c:v>2039</c:v>
                </c:pt>
                <c:pt idx="256">
                  <c:v>2039</c:v>
                </c:pt>
                <c:pt idx="257">
                  <c:v>2039</c:v>
                </c:pt>
                <c:pt idx="258">
                  <c:v>2039</c:v>
                </c:pt>
                <c:pt idx="259">
                  <c:v>2039</c:v>
                </c:pt>
                <c:pt idx="260">
                  <c:v>2039</c:v>
                </c:pt>
                <c:pt idx="261">
                  <c:v>2039</c:v>
                </c:pt>
                <c:pt idx="262">
                  <c:v>2039</c:v>
                </c:pt>
                <c:pt idx="263">
                  <c:v>2039</c:v>
                </c:pt>
                <c:pt idx="264">
                  <c:v>2039</c:v>
                </c:pt>
                <c:pt idx="265">
                  <c:v>2040</c:v>
                </c:pt>
                <c:pt idx="266">
                  <c:v>2040</c:v>
                </c:pt>
                <c:pt idx="267">
                  <c:v>2040</c:v>
                </c:pt>
                <c:pt idx="268">
                  <c:v>2040</c:v>
                </c:pt>
                <c:pt idx="269">
                  <c:v>2040</c:v>
                </c:pt>
                <c:pt idx="270">
                  <c:v>2040</c:v>
                </c:pt>
                <c:pt idx="271">
                  <c:v>2040</c:v>
                </c:pt>
                <c:pt idx="272">
                  <c:v>2040</c:v>
                </c:pt>
                <c:pt idx="273">
                  <c:v>2040</c:v>
                </c:pt>
                <c:pt idx="274">
                  <c:v>2040</c:v>
                </c:pt>
                <c:pt idx="275">
                  <c:v>2040</c:v>
                </c:pt>
                <c:pt idx="276">
                  <c:v>2040</c:v>
                </c:pt>
                <c:pt idx="277">
                  <c:v>2041</c:v>
                </c:pt>
                <c:pt idx="278">
                  <c:v>2041</c:v>
                </c:pt>
                <c:pt idx="279">
                  <c:v>2041</c:v>
                </c:pt>
                <c:pt idx="280">
                  <c:v>2041</c:v>
                </c:pt>
                <c:pt idx="281">
                  <c:v>2041</c:v>
                </c:pt>
                <c:pt idx="282">
                  <c:v>2041</c:v>
                </c:pt>
                <c:pt idx="283">
                  <c:v>2041</c:v>
                </c:pt>
                <c:pt idx="284">
                  <c:v>2041</c:v>
                </c:pt>
                <c:pt idx="285">
                  <c:v>2041</c:v>
                </c:pt>
                <c:pt idx="286">
                  <c:v>2041</c:v>
                </c:pt>
                <c:pt idx="287">
                  <c:v>2041</c:v>
                </c:pt>
                <c:pt idx="288">
                  <c:v>2041</c:v>
                </c:pt>
                <c:pt idx="289">
                  <c:v>2042</c:v>
                </c:pt>
                <c:pt idx="290">
                  <c:v>2042</c:v>
                </c:pt>
                <c:pt idx="291">
                  <c:v>2042</c:v>
                </c:pt>
                <c:pt idx="292">
                  <c:v>2042</c:v>
                </c:pt>
                <c:pt idx="293">
                  <c:v>2042</c:v>
                </c:pt>
                <c:pt idx="294">
                  <c:v>2042</c:v>
                </c:pt>
                <c:pt idx="295">
                  <c:v>2042</c:v>
                </c:pt>
                <c:pt idx="296">
                  <c:v>2042</c:v>
                </c:pt>
                <c:pt idx="297">
                  <c:v>2042</c:v>
                </c:pt>
                <c:pt idx="298">
                  <c:v>2042</c:v>
                </c:pt>
                <c:pt idx="299">
                  <c:v>2042</c:v>
                </c:pt>
                <c:pt idx="300">
                  <c:v>2042</c:v>
                </c:pt>
                <c:pt idx="301">
                  <c:v>2043</c:v>
                </c:pt>
                <c:pt idx="302">
                  <c:v>2043</c:v>
                </c:pt>
                <c:pt idx="303">
                  <c:v>2043</c:v>
                </c:pt>
                <c:pt idx="304">
                  <c:v>2043</c:v>
                </c:pt>
                <c:pt idx="305">
                  <c:v>2043</c:v>
                </c:pt>
                <c:pt idx="306">
                  <c:v>2043</c:v>
                </c:pt>
                <c:pt idx="307">
                  <c:v>2043</c:v>
                </c:pt>
                <c:pt idx="308">
                  <c:v>2043</c:v>
                </c:pt>
                <c:pt idx="309">
                  <c:v>2043</c:v>
                </c:pt>
                <c:pt idx="310">
                  <c:v>2043</c:v>
                </c:pt>
                <c:pt idx="311">
                  <c:v>2043</c:v>
                </c:pt>
                <c:pt idx="312">
                  <c:v>2043</c:v>
                </c:pt>
                <c:pt idx="313">
                  <c:v>2044</c:v>
                </c:pt>
                <c:pt idx="314">
                  <c:v>2044</c:v>
                </c:pt>
                <c:pt idx="315">
                  <c:v>2044</c:v>
                </c:pt>
                <c:pt idx="316">
                  <c:v>2044</c:v>
                </c:pt>
                <c:pt idx="317">
                  <c:v>2044</c:v>
                </c:pt>
                <c:pt idx="318">
                  <c:v>2044</c:v>
                </c:pt>
                <c:pt idx="319">
                  <c:v>2044</c:v>
                </c:pt>
                <c:pt idx="320">
                  <c:v>2044</c:v>
                </c:pt>
                <c:pt idx="321">
                  <c:v>2044</c:v>
                </c:pt>
                <c:pt idx="322">
                  <c:v>2044</c:v>
                </c:pt>
                <c:pt idx="323">
                  <c:v>2044</c:v>
                </c:pt>
                <c:pt idx="324">
                  <c:v>2044</c:v>
                </c:pt>
                <c:pt idx="325">
                  <c:v>2045</c:v>
                </c:pt>
                <c:pt idx="326">
                  <c:v>2045</c:v>
                </c:pt>
                <c:pt idx="327">
                  <c:v>2045</c:v>
                </c:pt>
                <c:pt idx="328">
                  <c:v>2045</c:v>
                </c:pt>
                <c:pt idx="329">
                  <c:v>2045</c:v>
                </c:pt>
                <c:pt idx="330">
                  <c:v>2045</c:v>
                </c:pt>
                <c:pt idx="331">
                  <c:v>2045</c:v>
                </c:pt>
                <c:pt idx="332">
                  <c:v>2045</c:v>
                </c:pt>
                <c:pt idx="333">
                  <c:v>2045</c:v>
                </c:pt>
                <c:pt idx="334">
                  <c:v>2045</c:v>
                </c:pt>
                <c:pt idx="335">
                  <c:v>2045</c:v>
                </c:pt>
                <c:pt idx="336">
                  <c:v>2045</c:v>
                </c:pt>
                <c:pt idx="337">
                  <c:v>2046</c:v>
                </c:pt>
                <c:pt idx="338">
                  <c:v>2046</c:v>
                </c:pt>
                <c:pt idx="339">
                  <c:v>2046</c:v>
                </c:pt>
                <c:pt idx="340">
                  <c:v>2046</c:v>
                </c:pt>
                <c:pt idx="341">
                  <c:v>2046</c:v>
                </c:pt>
                <c:pt idx="342">
                  <c:v>2046</c:v>
                </c:pt>
                <c:pt idx="343">
                  <c:v>2046</c:v>
                </c:pt>
                <c:pt idx="344">
                  <c:v>2046</c:v>
                </c:pt>
                <c:pt idx="345">
                  <c:v>2046</c:v>
                </c:pt>
                <c:pt idx="346">
                  <c:v>2046</c:v>
                </c:pt>
                <c:pt idx="347">
                  <c:v>2046</c:v>
                </c:pt>
                <c:pt idx="348">
                  <c:v>2046</c:v>
                </c:pt>
                <c:pt idx="349">
                  <c:v>2047</c:v>
                </c:pt>
                <c:pt idx="350">
                  <c:v>2047</c:v>
                </c:pt>
                <c:pt idx="351">
                  <c:v>2047</c:v>
                </c:pt>
                <c:pt idx="352">
                  <c:v>2047</c:v>
                </c:pt>
                <c:pt idx="353">
                  <c:v>2047</c:v>
                </c:pt>
                <c:pt idx="354">
                  <c:v>2047</c:v>
                </c:pt>
                <c:pt idx="355">
                  <c:v>2047</c:v>
                </c:pt>
                <c:pt idx="356">
                  <c:v>2047</c:v>
                </c:pt>
                <c:pt idx="357">
                  <c:v>2047</c:v>
                </c:pt>
                <c:pt idx="358">
                  <c:v>2047</c:v>
                </c:pt>
                <c:pt idx="359">
                  <c:v>2047</c:v>
                </c:pt>
                <c:pt idx="360">
                  <c:v>2047</c:v>
                </c:pt>
                <c:pt idx="361">
                  <c:v>2048</c:v>
                </c:pt>
                <c:pt idx="362">
                  <c:v>2048</c:v>
                </c:pt>
                <c:pt idx="363">
                  <c:v>2048</c:v>
                </c:pt>
                <c:pt idx="364">
                  <c:v>2048</c:v>
                </c:pt>
                <c:pt idx="365">
                  <c:v>2048</c:v>
                </c:pt>
                <c:pt idx="366">
                  <c:v>2048</c:v>
                </c:pt>
                <c:pt idx="367">
                  <c:v>2048</c:v>
                </c:pt>
                <c:pt idx="368">
                  <c:v>2048</c:v>
                </c:pt>
                <c:pt idx="369">
                  <c:v>2048</c:v>
                </c:pt>
                <c:pt idx="370">
                  <c:v>2048</c:v>
                </c:pt>
              </c:numCache>
            </c:numRef>
          </c:cat>
          <c:val>
            <c:numRef>
              <c:f>Blad1!$E$22:$E$381</c:f>
              <c:numCache>
                <c:formatCode>0.00</c:formatCode>
                <c:ptCount val="360"/>
                <c:pt idx="0">
                  <c:v>220.63012535230672</c:v>
                </c:pt>
                <c:pt idx="1">
                  <c:v>221.08458728672733</c:v>
                </c:pt>
                <c:pt idx="2">
                  <c:v>221.53998533832376</c:v>
                </c:pt>
                <c:pt idx="3">
                  <c:v>221.99632143534404</c:v>
                </c:pt>
                <c:pt idx="4">
                  <c:v>222.45359751000825</c:v>
                </c:pt>
                <c:pt idx="5">
                  <c:v>222.91181549851638</c:v>
                </c:pt>
                <c:pt idx="6">
                  <c:v>223.37097734105669</c:v>
                </c:pt>
                <c:pt idx="7">
                  <c:v>223.83108498181403</c:v>
                </c:pt>
                <c:pt idx="8">
                  <c:v>224.29214036897781</c:v>
                </c:pt>
                <c:pt idx="9">
                  <c:v>224.7541454547505</c:v>
                </c:pt>
                <c:pt idx="10">
                  <c:v>225.21710219535572</c:v>
                </c:pt>
                <c:pt idx="11">
                  <c:v>225.68101255104656</c:v>
                </c:pt>
                <c:pt idx="12">
                  <c:v>226.14587848611404</c:v>
                </c:pt>
                <c:pt idx="13">
                  <c:v>226.6117019688952</c:v>
                </c:pt>
                <c:pt idx="14">
                  <c:v>227.07848497178151</c:v>
                </c:pt>
                <c:pt idx="15">
                  <c:v>227.54622947122732</c:v>
                </c:pt>
                <c:pt idx="16">
                  <c:v>228.01493744775814</c:v>
                </c:pt>
                <c:pt idx="17">
                  <c:v>228.48461088597895</c:v>
                </c:pt>
                <c:pt idx="18">
                  <c:v>228.95525177458279</c:v>
                </c:pt>
                <c:pt idx="19">
                  <c:v>229.42686210635907</c:v>
                </c:pt>
                <c:pt idx="20">
                  <c:v>229.89944387820194</c:v>
                </c:pt>
                <c:pt idx="21">
                  <c:v>230.37299909111894</c:v>
                </c:pt>
                <c:pt idx="22">
                  <c:v>230.84752975023929</c:v>
                </c:pt>
                <c:pt idx="23">
                  <c:v>231.32303786482242</c:v>
                </c:pt>
                <c:pt idx="24">
                  <c:v>231.79952544826659</c:v>
                </c:pt>
                <c:pt idx="25">
                  <c:v>232.27699451811725</c:v>
                </c:pt>
                <c:pt idx="26">
                  <c:v>232.75544709607576</c:v>
                </c:pt>
                <c:pt idx="27">
                  <c:v>233.23488520800771</c:v>
                </c:pt>
                <c:pt idx="28">
                  <c:v>233.71531088395176</c:v>
                </c:pt>
                <c:pt idx="29">
                  <c:v>234.19672615812812</c:v>
                </c:pt>
                <c:pt idx="30">
                  <c:v>234.67913306894704</c:v>
                </c:pt>
                <c:pt idx="31">
                  <c:v>235.1625336590177</c:v>
                </c:pt>
                <c:pt idx="32">
                  <c:v>235.64692997515667</c:v>
                </c:pt>
                <c:pt idx="33">
                  <c:v>236.1323240683966</c:v>
                </c:pt>
                <c:pt idx="34">
                  <c:v>236.61871799399495</c:v>
                </c:pt>
                <c:pt idx="35">
                  <c:v>237.10611381144264</c:v>
                </c:pt>
                <c:pt idx="36">
                  <c:v>237.59451358447291</c:v>
                </c:pt>
                <c:pt idx="37">
                  <c:v>238.08391938106988</c:v>
                </c:pt>
                <c:pt idx="38">
                  <c:v>238.57433327347732</c:v>
                </c:pt>
                <c:pt idx="39">
                  <c:v>239.06575733820756</c:v>
                </c:pt>
                <c:pt idx="40">
                  <c:v>239.55819365605024</c:v>
                </c:pt>
                <c:pt idx="41">
                  <c:v>240.05164431208098</c:v>
                </c:pt>
                <c:pt idx="42">
                  <c:v>240.54611139567038</c:v>
                </c:pt>
                <c:pt idx="43">
                  <c:v>241.04159700049283</c:v>
                </c:pt>
                <c:pt idx="44">
                  <c:v>241.53810322453526</c:v>
                </c:pt>
                <c:pt idx="45">
                  <c:v>242.03563217010617</c:v>
                </c:pt>
                <c:pt idx="46">
                  <c:v>242.53418594384448</c:v>
                </c:pt>
                <c:pt idx="47">
                  <c:v>243.0337666567284</c:v>
                </c:pt>
                <c:pt idx="48">
                  <c:v>243.53437642408443</c:v>
                </c:pt>
                <c:pt idx="49">
                  <c:v>244.03601736559631</c:v>
                </c:pt>
                <c:pt idx="50">
                  <c:v>244.53869160531391</c:v>
                </c:pt>
                <c:pt idx="51">
                  <c:v>245.04240127166244</c:v>
                </c:pt>
                <c:pt idx="52">
                  <c:v>245.54714849745116</c:v>
                </c:pt>
                <c:pt idx="53">
                  <c:v>246.05293541988269</c:v>
                </c:pt>
                <c:pt idx="54">
                  <c:v>246.55976418056184</c:v>
                </c:pt>
                <c:pt idx="55">
                  <c:v>247.06763692550481</c:v>
                </c:pt>
                <c:pt idx="56">
                  <c:v>247.5765558051483</c:v>
                </c:pt>
                <c:pt idx="57">
                  <c:v>248.0865229743585</c:v>
                </c:pt>
                <c:pt idx="58">
                  <c:v>248.59754059244028</c:v>
                </c:pt>
                <c:pt idx="59">
                  <c:v>249.10961082314628</c:v>
                </c:pt>
                <c:pt idx="60">
                  <c:v>249.62273583468621</c:v>
                </c:pt>
                <c:pt idx="61">
                  <c:v>250.13691779973587</c:v>
                </c:pt>
                <c:pt idx="62">
                  <c:v>250.65215889544643</c:v>
                </c:pt>
                <c:pt idx="63">
                  <c:v>251.16846130345365</c:v>
                </c:pt>
                <c:pt idx="64">
                  <c:v>251.68582720988709</c:v>
                </c:pt>
                <c:pt idx="65">
                  <c:v>252.2042588053794</c:v>
                </c:pt>
                <c:pt idx="66">
                  <c:v>252.72375828507552</c:v>
                </c:pt>
                <c:pt idx="67">
                  <c:v>253.24432784864209</c:v>
                </c:pt>
                <c:pt idx="68">
                  <c:v>253.76596970027668</c:v>
                </c:pt>
                <c:pt idx="69">
                  <c:v>254.28868604871712</c:v>
                </c:pt>
                <c:pt idx="70">
                  <c:v>254.81247910725091</c:v>
                </c:pt>
                <c:pt idx="71">
                  <c:v>255.33735109372458</c:v>
                </c:pt>
                <c:pt idx="72">
                  <c:v>255.86330423055301</c:v>
                </c:pt>
                <c:pt idx="73">
                  <c:v>256.39034074472892</c:v>
                </c:pt>
                <c:pt idx="74">
                  <c:v>256.91846286783226</c:v>
                </c:pt>
                <c:pt idx="75">
                  <c:v>257.44767283603966</c:v>
                </c:pt>
                <c:pt idx="76">
                  <c:v>257.97797289013391</c:v>
                </c:pt>
                <c:pt idx="77">
                  <c:v>258.50936527551352</c:v>
                </c:pt>
                <c:pt idx="78">
                  <c:v>259.04185224220208</c:v>
                </c:pt>
                <c:pt idx="79">
                  <c:v>259.57543604485778</c:v>
                </c:pt>
                <c:pt idx="80">
                  <c:v>260.11011894278323</c:v>
                </c:pt>
                <c:pt idx="81">
                  <c:v>260.64590319993471</c:v>
                </c:pt>
                <c:pt idx="82">
                  <c:v>261.18279108493186</c:v>
                </c:pt>
                <c:pt idx="83">
                  <c:v>261.72078487106734</c:v>
                </c:pt>
                <c:pt idx="84">
                  <c:v>262.25988683631647</c:v>
                </c:pt>
                <c:pt idx="85">
                  <c:v>262.80009926334679</c:v>
                </c:pt>
                <c:pt idx="86">
                  <c:v>263.34142443952771</c:v>
                </c:pt>
                <c:pt idx="87">
                  <c:v>263.88386465694026</c:v>
                </c:pt>
                <c:pt idx="88">
                  <c:v>264.42742221238689</c:v>
                </c:pt>
                <c:pt idx="89">
                  <c:v>264.972099407401</c:v>
                </c:pt>
                <c:pt idx="90">
                  <c:v>265.51789854825677</c:v>
                </c:pt>
                <c:pt idx="91">
                  <c:v>266.06482194597891</c:v>
                </c:pt>
                <c:pt idx="92">
                  <c:v>266.61287191635245</c:v>
                </c:pt>
                <c:pt idx="93">
                  <c:v>267.16205077993271</c:v>
                </c:pt>
                <c:pt idx="94">
                  <c:v>267.71236086205477</c:v>
                </c:pt>
                <c:pt idx="95">
                  <c:v>268.26380449284363</c:v>
                </c:pt>
                <c:pt idx="96">
                  <c:v>268.81638400722403</c:v>
                </c:pt>
                <c:pt idx="97">
                  <c:v>269.37010174493008</c:v>
                </c:pt>
                <c:pt idx="98">
                  <c:v>269.92496005051549</c:v>
                </c:pt>
                <c:pt idx="99">
                  <c:v>270.48096127336339</c:v>
                </c:pt>
                <c:pt idx="100">
                  <c:v>271.0381077676962</c:v>
                </c:pt>
                <c:pt idx="101">
                  <c:v>271.59640189258567</c:v>
                </c:pt>
                <c:pt idx="102">
                  <c:v>272.15584601196281</c:v>
                </c:pt>
                <c:pt idx="103">
                  <c:v>272.71644249462798</c:v>
                </c:pt>
                <c:pt idx="104">
                  <c:v>273.27819371426091</c:v>
                </c:pt>
                <c:pt idx="105">
                  <c:v>273.84110204943062</c:v>
                </c:pt>
                <c:pt idx="106">
                  <c:v>274.40516988360577</c:v>
                </c:pt>
                <c:pt idx="107">
                  <c:v>274.9703996051644</c:v>
                </c:pt>
                <c:pt idx="108">
                  <c:v>275.53679360740426</c:v>
                </c:pt>
                <c:pt idx="109">
                  <c:v>276.10435428855294</c:v>
                </c:pt>
                <c:pt idx="110">
                  <c:v>276.67308405177801</c:v>
                </c:pt>
                <c:pt idx="111">
                  <c:v>277.24298530519712</c:v>
                </c:pt>
                <c:pt idx="112">
                  <c:v>277.81406046188823</c:v>
                </c:pt>
                <c:pt idx="113">
                  <c:v>278.38631193989994</c:v>
                </c:pt>
                <c:pt idx="114">
                  <c:v>278.95974216226148</c:v>
                </c:pt>
                <c:pt idx="115">
                  <c:v>279.53435355699327</c:v>
                </c:pt>
                <c:pt idx="116">
                  <c:v>280.11014855711704</c:v>
                </c:pt>
                <c:pt idx="117">
                  <c:v>280.68712960066603</c:v>
                </c:pt>
                <c:pt idx="118">
                  <c:v>281.2652991306955</c:v>
                </c:pt>
                <c:pt idx="119">
                  <c:v>281.84465959529308</c:v>
                </c:pt>
                <c:pt idx="120">
                  <c:v>3.2316325500494058E-14</c:v>
                </c:pt>
                <c:pt idx="121">
                  <c:v>3.238289183986802E-14</c:v>
                </c:pt>
                <c:pt idx="122">
                  <c:v>3.2449595295002172E-14</c:v>
                </c:pt>
                <c:pt idx="123">
                  <c:v>3.2516436148332534E-14</c:v>
                </c:pt>
                <c:pt idx="124">
                  <c:v>3.2583414682876896E-14</c:v>
                </c:pt>
                <c:pt idx="125">
                  <c:v>3.2650531182236011E-14</c:v>
                </c:pt>
                <c:pt idx="126">
                  <c:v>3.2717785930594812E-14</c:v>
                </c:pt>
                <c:pt idx="127">
                  <c:v>3.2785179212723602E-14</c:v>
                </c:pt>
                <c:pt idx="128">
                  <c:v>3.285271131397926E-14</c:v>
                </c:pt>
                <c:pt idx="129">
                  <c:v>3.292038252030647E-14</c:v>
                </c:pt>
                <c:pt idx="130">
                  <c:v>3.2988193118238887E-14</c:v>
                </c:pt>
                <c:pt idx="131">
                  <c:v>3.3056143394900418E-14</c:v>
                </c:pt>
                <c:pt idx="132">
                  <c:v>3.3124233638006362E-14</c:v>
                </c:pt>
                <c:pt idx="133">
                  <c:v>3.3192464135864668E-14</c:v>
                </c:pt>
                <c:pt idx="134">
                  <c:v>3.3260835177377182E-14</c:v>
                </c:pt>
                <c:pt idx="135">
                  <c:v>3.3329347052040806E-14</c:v>
                </c:pt>
                <c:pt idx="136">
                  <c:v>3.3398000049948775E-14</c:v>
                </c:pt>
                <c:pt idx="137">
                  <c:v>3.346679446179187E-14</c:v>
                </c:pt>
                <c:pt idx="138">
                  <c:v>3.3535730578859645E-14</c:v>
                </c:pt>
                <c:pt idx="139">
                  <c:v>3.3604808693041653E-14</c:v>
                </c:pt>
                <c:pt idx="140">
                  <c:v>3.3674029096828704E-14</c:v>
                </c:pt>
                <c:pt idx="141">
                  <c:v>3.3743392083314091E-14</c:v>
                </c:pt>
                <c:pt idx="142">
                  <c:v>3.3812897946194826E-14</c:v>
                </c:pt>
                <c:pt idx="143">
                  <c:v>3.3882546979772886E-14</c:v>
                </c:pt>
                <c:pt idx="144">
                  <c:v>3.3952339478956474E-14</c:v>
                </c:pt>
                <c:pt idx="145">
                  <c:v>3.4022275739261235E-14</c:v>
                </c:pt>
                <c:pt idx="146">
                  <c:v>3.4092356056811561E-14</c:v>
                </c:pt>
                <c:pt idx="147">
                  <c:v>3.4162580728341774E-14</c:v>
                </c:pt>
                <c:pt idx="148">
                  <c:v>3.4232950051197441E-14</c:v>
                </c:pt>
                <c:pt idx="149">
                  <c:v>3.4303464323336608E-14</c:v>
                </c:pt>
                <c:pt idx="150">
                  <c:v>3.4374123843331074E-14</c:v>
                </c:pt>
                <c:pt idx="151">
                  <c:v>3.4444928910367629E-14</c:v>
                </c:pt>
                <c:pt idx="152">
                  <c:v>3.4515879824249361E-14</c:v>
                </c:pt>
                <c:pt idx="153">
                  <c:v>3.4586976885396884E-14</c:v>
                </c:pt>
                <c:pt idx="154">
                  <c:v>3.465822039484964E-14</c:v>
                </c:pt>
                <c:pt idx="155">
                  <c:v>3.472961065426715E-14</c:v>
                </c:pt>
                <c:pt idx="156">
                  <c:v>3.4801147965930324E-14</c:v>
                </c:pt>
                <c:pt idx="157">
                  <c:v>3.4872832632742709E-14</c:v>
                </c:pt>
                <c:pt idx="158">
                  <c:v>3.494466495823179E-14</c:v>
                </c:pt>
                <c:pt idx="159">
                  <c:v>3.5016645246550262E-14</c:v>
                </c:pt>
                <c:pt idx="160">
                  <c:v>3.5088773802477318E-14</c:v>
                </c:pt>
                <c:pt idx="161">
                  <c:v>3.5161050931419972E-14</c:v>
                </c:pt>
                <c:pt idx="162">
                  <c:v>3.52334769394143E-14</c:v>
                </c:pt>
                <c:pt idx="163">
                  <c:v>3.5306052133126772E-14</c:v>
                </c:pt>
                <c:pt idx="164">
                  <c:v>3.5378776819855549E-14</c:v>
                </c:pt>
                <c:pt idx="165">
                  <c:v>3.5451651307531759E-14</c:v>
                </c:pt>
                <c:pt idx="166">
                  <c:v>3.5524675904720825E-14</c:v>
                </c:pt>
                <c:pt idx="167">
                  <c:v>3.5597850920623784E-14</c:v>
                </c:pt>
                <c:pt idx="168">
                  <c:v>3.5671176665078536E-14</c:v>
                </c:pt>
                <c:pt idx="169">
                  <c:v>3.5744653448561239E-14</c:v>
                </c:pt>
                <c:pt idx="170">
                  <c:v>3.5818281582187545E-14</c:v>
                </c:pt>
                <c:pt idx="171">
                  <c:v>3.5892061377713973E-14</c:v>
                </c:pt>
                <c:pt idx="172">
                  <c:v>3.5965993147539209E-14</c:v>
                </c:pt>
                <c:pt idx="173">
                  <c:v>3.6040077204705431E-14</c:v>
                </c:pt>
                <c:pt idx="174">
                  <c:v>3.6114313862899613E-14</c:v>
                </c:pt>
                <c:pt idx="175">
                  <c:v>3.6188703436454898E-14</c:v>
                </c:pt>
                <c:pt idx="176">
                  <c:v>3.6263246240351893E-14</c:v>
                </c:pt>
                <c:pt idx="177">
                  <c:v>3.6337942590220009E-14</c:v>
                </c:pt>
                <c:pt idx="178">
                  <c:v>3.641279280233881E-14</c:v>
                </c:pt>
                <c:pt idx="179">
                  <c:v>3.6487797193639329E-14</c:v>
                </c:pt>
                <c:pt idx="180">
                  <c:v>3.6562956081705456E-14</c:v>
                </c:pt>
                <c:pt idx="181">
                  <c:v>3.6638269784775222E-14</c:v>
                </c:pt>
                <c:pt idx="182">
                  <c:v>3.6713738621742185E-14</c:v>
                </c:pt>
                <c:pt idx="183">
                  <c:v>3.6789362912156774E-14</c:v>
                </c:pt>
                <c:pt idx="184">
                  <c:v>3.6865142976227641E-14</c:v>
                </c:pt>
                <c:pt idx="185">
                  <c:v>3.6941079134823012E-14</c:v>
                </c:pt>
                <c:pt idx="186">
                  <c:v>3.7017171709472053E-14</c:v>
                </c:pt>
                <c:pt idx="187">
                  <c:v>3.7093421022366219E-14</c:v>
                </c:pt>
                <c:pt idx="188">
                  <c:v>3.7169827396360632E-14</c:v>
                </c:pt>
                <c:pt idx="189">
                  <c:v>3.7246391154975447E-14</c:v>
                </c:pt>
                <c:pt idx="190">
                  <c:v>3.7323112622397213E-14</c:v>
                </c:pt>
                <c:pt idx="191">
                  <c:v>3.7399992123480257E-14</c:v>
                </c:pt>
                <c:pt idx="192">
                  <c:v>3.7477029983748039E-14</c:v>
                </c:pt>
                <c:pt idx="193">
                  <c:v>3.7554226529394542E-14</c:v>
                </c:pt>
                <c:pt idx="194">
                  <c:v>3.7631582087285685E-14</c:v>
                </c:pt>
                <c:pt idx="195">
                  <c:v>3.7709096984960635E-14</c:v>
                </c:pt>
                <c:pt idx="196">
                  <c:v>3.7786771550633277E-14</c:v>
                </c:pt>
                <c:pt idx="197">
                  <c:v>3.7864606113193537E-14</c:v>
                </c:pt>
                <c:pt idx="198">
                  <c:v>3.7942601002208803E-14</c:v>
                </c:pt>
                <c:pt idx="199">
                  <c:v>3.8020756547925324E-14</c:v>
                </c:pt>
                <c:pt idx="200">
                  <c:v>3.8099073081269605E-14</c:v>
                </c:pt>
                <c:pt idx="201">
                  <c:v>3.8177550933849791E-14</c:v>
                </c:pt>
                <c:pt idx="202">
                  <c:v>3.82561904379571E-14</c:v>
                </c:pt>
                <c:pt idx="203">
                  <c:v>3.8334991926567213E-14</c:v>
                </c:pt>
                <c:pt idx="204">
                  <c:v>3.8413955733341687E-14</c:v>
                </c:pt>
                <c:pt idx="205">
                  <c:v>3.8493082192629359E-14</c:v>
                </c:pt>
                <c:pt idx="206">
                  <c:v>3.8572371639467773E-14</c:v>
                </c:pt>
                <c:pt idx="207">
                  <c:v>3.8651824409584601E-14</c:v>
                </c:pt>
                <c:pt idx="208">
                  <c:v>3.873144083939906E-14</c:v>
                </c:pt>
                <c:pt idx="209">
                  <c:v>3.8811221266023318E-14</c:v>
                </c:pt>
                <c:pt idx="210">
                  <c:v>3.889116602726397E-14</c:v>
                </c:pt>
                <c:pt idx="211">
                  <c:v>3.8971275461623398E-14</c:v>
                </c:pt>
                <c:pt idx="212">
                  <c:v>3.9051549908301288E-14</c:v>
                </c:pt>
                <c:pt idx="213">
                  <c:v>3.9131989707195975E-14</c:v>
                </c:pt>
                <c:pt idx="214">
                  <c:v>3.9212595198905967E-14</c:v>
                </c:pt>
                <c:pt idx="215">
                  <c:v>3.9293366724731337E-14</c:v>
                </c:pt>
                <c:pt idx="216">
                  <c:v>3.9374304626675169E-14</c:v>
                </c:pt>
                <c:pt idx="217">
                  <c:v>3.9455409247445032E-14</c:v>
                </c:pt>
                <c:pt idx="218">
                  <c:v>3.9536680930454407E-14</c:v>
                </c:pt>
                <c:pt idx="219">
                  <c:v>3.961812001982416E-14</c:v>
                </c:pt>
                <c:pt idx="220">
                  <c:v>3.9699726860383979E-14</c:v>
                </c:pt>
                <c:pt idx="221">
                  <c:v>3.9781501797673848E-14</c:v>
                </c:pt>
                <c:pt idx="222">
                  <c:v>3.9863445177945511E-14</c:v>
                </c:pt>
                <c:pt idx="223">
                  <c:v>3.9945557348163932E-14</c:v>
                </c:pt>
                <c:pt idx="224">
                  <c:v>4.0027838656008763E-14</c:v>
                </c:pt>
                <c:pt idx="225">
                  <c:v>4.0110289449875823E-14</c:v>
                </c:pt>
                <c:pt idx="226">
                  <c:v>4.0192910078878571E-14</c:v>
                </c:pt>
                <c:pt idx="227">
                  <c:v>4.027570089284957E-14</c:v>
                </c:pt>
                <c:pt idx="228">
                  <c:v>4.0358662242342001E-14</c:v>
                </c:pt>
                <c:pt idx="229">
                  <c:v>4.0441794478631113E-14</c:v>
                </c:pt>
                <c:pt idx="230">
                  <c:v>4.0525097953715724E-14</c:v>
                </c:pt>
                <c:pt idx="231">
                  <c:v>4.060857302031972E-14</c:v>
                </c:pt>
                <c:pt idx="232">
                  <c:v>4.0692220031893526E-14</c:v>
                </c:pt>
                <c:pt idx="233">
                  <c:v>4.0776039342615643E-14</c:v>
                </c:pt>
                <c:pt idx="234">
                  <c:v>4.08600313073941E-14</c:v>
                </c:pt>
                <c:pt idx="235">
                  <c:v>4.0944196281867974E-14</c:v>
                </c:pt>
                <c:pt idx="236">
                  <c:v>4.1028534622408927E-14</c:v>
                </c:pt>
                <c:pt idx="237">
                  <c:v>4.1113046686122667E-14</c:v>
                </c:pt>
                <c:pt idx="238">
                  <c:v>4.1197732830850477E-14</c:v>
                </c:pt>
                <c:pt idx="239">
                  <c:v>4.1282593415170756E-14</c:v>
                </c:pt>
                <c:pt idx="240">
                  <c:v>4.1367628798400502E-14</c:v>
                </c:pt>
                <c:pt idx="241">
                  <c:v>4.1452839340596839E-14</c:v>
                </c:pt>
                <c:pt idx="242">
                  <c:v>4.1538225402558563E-14</c:v>
                </c:pt>
                <c:pt idx="243">
                  <c:v>4.1623787345827656E-14</c:v>
                </c:pt>
                <c:pt idx="244">
                  <c:v>4.1709525532690812E-14</c:v>
                </c:pt>
                <c:pt idx="245">
                  <c:v>4.1795440326180974E-14</c:v>
                </c:pt>
                <c:pt idx="246">
                  <c:v>4.1881532090078893E-14</c:v>
                </c:pt>
                <c:pt idx="247">
                  <c:v>4.1967801188914619E-14</c:v>
                </c:pt>
                <c:pt idx="248">
                  <c:v>4.2054247987969095E-14</c:v>
                </c:pt>
                <c:pt idx="249">
                  <c:v>4.2140872853275675E-14</c:v>
                </c:pt>
                <c:pt idx="250">
                  <c:v>4.2227676151621681E-14</c:v>
                </c:pt>
                <c:pt idx="251">
                  <c:v>4.2314658250549966E-14</c:v>
                </c:pt>
                <c:pt idx="252">
                  <c:v>4.2401819518360446E-14</c:v>
                </c:pt>
                <c:pt idx="253">
                  <c:v>4.2489160324111692E-14</c:v>
                </c:pt>
                <c:pt idx="254">
                  <c:v>4.257668103762246E-14</c:v>
                </c:pt>
                <c:pt idx="255">
                  <c:v>4.266438202947328E-14</c:v>
                </c:pt>
                <c:pt idx="256">
                  <c:v>4.2752263671008012E-14</c:v>
                </c:pt>
                <c:pt idx="257">
                  <c:v>4.2840326334335441E-14</c:v>
                </c:pt>
                <c:pt idx="258">
                  <c:v>4.29285703923308E-14</c:v>
                </c:pt>
                <c:pt idx="259">
                  <c:v>4.301699621863742E-14</c:v>
                </c:pt>
                <c:pt idx="260">
                  <c:v>4.3105604187668256E-14</c:v>
                </c:pt>
                <c:pt idx="261">
                  <c:v>4.3194394674607506E-14</c:v>
                </c:pt>
                <c:pt idx="262">
                  <c:v>4.3283368055412164E-14</c:v>
                </c:pt>
                <c:pt idx="263">
                  <c:v>4.3372524706813656E-14</c:v>
                </c:pt>
                <c:pt idx="264">
                  <c:v>4.3461865006319404E-14</c:v>
                </c:pt>
                <c:pt idx="265">
                  <c:v>4.3551389332214429E-14</c:v>
                </c:pt>
                <c:pt idx="266">
                  <c:v>4.3641098063562968E-14</c:v>
                </c:pt>
                <c:pt idx="267">
                  <c:v>4.3730991580210059E-14</c:v>
                </c:pt>
                <c:pt idx="268">
                  <c:v>4.3821070262783161E-14</c:v>
                </c:pt>
                <c:pt idx="269">
                  <c:v>4.3911334492693768E-14</c:v>
                </c:pt>
                <c:pt idx="270">
                  <c:v>4.4001784652139019E-14</c:v>
                </c:pt>
                <c:pt idx="271">
                  <c:v>4.4092421124103305E-14</c:v>
                </c:pt>
                <c:pt idx="272">
                  <c:v>4.4183244292359908E-14</c:v>
                </c:pt>
                <c:pt idx="273">
                  <c:v>4.4274254541472637E-14</c:v>
                </c:pt>
                <c:pt idx="274">
                  <c:v>4.4365452256797407E-14</c:v>
                </c:pt>
                <c:pt idx="275">
                  <c:v>4.4456837824483935E-14</c:v>
                </c:pt>
                <c:pt idx="276">
                  <c:v>4.4548411631477322E-14</c:v>
                </c:pt>
                <c:pt idx="277">
                  <c:v>4.464017406551972E-14</c:v>
                </c:pt>
                <c:pt idx="278">
                  <c:v>4.4732125515151975E-14</c:v>
                </c:pt>
                <c:pt idx="279">
                  <c:v>4.4824266369715239E-14</c:v>
                </c:pt>
                <c:pt idx="280">
                  <c:v>4.491659701935267E-14</c:v>
                </c:pt>
                <c:pt idx="281">
                  <c:v>4.5009117855011042E-14</c:v>
                </c:pt>
                <c:pt idx="282">
                  <c:v>4.5101829268442421E-14</c:v>
                </c:pt>
                <c:pt idx="283">
                  <c:v>4.5194731652205819E-14</c:v>
                </c:pt>
                <c:pt idx="284">
                  <c:v>4.5287825399668838E-14</c:v>
                </c:pt>
                <c:pt idx="285">
                  <c:v>4.5381110905009384E-14</c:v>
                </c:pt>
                <c:pt idx="286">
                  <c:v>4.5474588563217279E-14</c:v>
                </c:pt>
                <c:pt idx="287">
                  <c:v>4.5568258770095968E-14</c:v>
                </c:pt>
                <c:pt idx="288">
                  <c:v>4.566212192226419E-14</c:v>
                </c:pt>
                <c:pt idx="289">
                  <c:v>4.5756178417157648E-14</c:v>
                </c:pt>
                <c:pt idx="290">
                  <c:v>4.5850428653030707E-14</c:v>
                </c:pt>
                <c:pt idx="291">
                  <c:v>4.5944873028958053E-14</c:v>
                </c:pt>
                <c:pt idx="292">
                  <c:v>4.6039511944836426E-14</c:v>
                </c:pt>
                <c:pt idx="293">
                  <c:v>4.6134345801386257E-14</c:v>
                </c:pt>
                <c:pt idx="294">
                  <c:v>4.6229375000153419E-14</c:v>
                </c:pt>
                <c:pt idx="295">
                  <c:v>4.6324599943510898E-14</c:v>
                </c:pt>
                <c:pt idx="296">
                  <c:v>4.6420021034660493E-14</c:v>
                </c:pt>
                <c:pt idx="297">
                  <c:v>4.651563867763455E-14</c:v>
                </c:pt>
                <c:pt idx="298">
                  <c:v>4.661145327729764E-14</c:v>
                </c:pt>
                <c:pt idx="299">
                  <c:v>4.6707465239348306E-14</c:v>
                </c:pt>
                <c:pt idx="300">
                  <c:v>4.6803674970320731E-14</c:v>
                </c:pt>
                <c:pt idx="301">
                  <c:v>4.6900082877586532E-14</c:v>
                </c:pt>
                <c:pt idx="302">
                  <c:v>4.6996689369356419E-14</c:v>
                </c:pt>
                <c:pt idx="303">
                  <c:v>4.7093494854681951E-14</c:v>
                </c:pt>
                <c:pt idx="304">
                  <c:v>4.7190499743457281E-14</c:v>
                </c:pt>
                <c:pt idx="305">
                  <c:v>4.7287704446420857E-14</c:v>
                </c:pt>
                <c:pt idx="306">
                  <c:v>4.7385109375157196E-14</c:v>
                </c:pt>
                <c:pt idx="307">
                  <c:v>4.7482714942098607E-14</c:v>
                </c:pt>
                <c:pt idx="308">
                  <c:v>4.7580521560526951E-14</c:v>
                </c:pt>
                <c:pt idx="309">
                  <c:v>4.7678529644575354E-14</c:v>
                </c:pt>
                <c:pt idx="310">
                  <c:v>4.7776739609230025E-14</c:v>
                </c:pt>
                <c:pt idx="311">
                  <c:v>4.787515187033195E-14</c:v>
                </c:pt>
                <c:pt idx="312">
                  <c:v>4.7973766844578687E-14</c:v>
                </c:pt>
                <c:pt idx="313">
                  <c:v>4.8072584949526129E-14</c:v>
                </c:pt>
                <c:pt idx="314">
                  <c:v>4.8171606603590257E-14</c:v>
                </c:pt>
                <c:pt idx="315">
                  <c:v>4.8270832226048932E-14</c:v>
                </c:pt>
                <c:pt idx="316">
                  <c:v>4.8370262237043636E-14</c:v>
                </c:pt>
                <c:pt idx="317">
                  <c:v>4.8469897057581299E-14</c:v>
                </c:pt>
                <c:pt idx="318">
                  <c:v>4.8569737109536049E-14</c:v>
                </c:pt>
                <c:pt idx="319">
                  <c:v>4.8669782815651004E-14</c:v>
                </c:pt>
                <c:pt idx="320">
                  <c:v>4.8770034599540047E-14</c:v>
                </c:pt>
                <c:pt idx="321">
                  <c:v>4.887049288568966E-14</c:v>
                </c:pt>
                <c:pt idx="322">
                  <c:v>4.8971158099460698E-14</c:v>
                </c:pt>
                <c:pt idx="323">
                  <c:v>4.9072030667090171E-14</c:v>
                </c:pt>
                <c:pt idx="324">
                  <c:v>4.9173111015693083E-14</c:v>
                </c:pt>
                <c:pt idx="325">
                  <c:v>4.9274399573264208E-14</c:v>
                </c:pt>
                <c:pt idx="326">
                  <c:v>4.9375896768679944E-14</c:v>
                </c:pt>
                <c:pt idx="327">
                  <c:v>4.9477603031700089E-14</c:v>
                </c:pt>
                <c:pt idx="328">
                  <c:v>4.9579518792969659E-14</c:v>
                </c:pt>
                <c:pt idx="329">
                  <c:v>4.968164448402077E-14</c:v>
                </c:pt>
                <c:pt idx="330">
                  <c:v>4.9783980537274394E-14</c:v>
                </c:pt>
                <c:pt idx="331">
                  <c:v>4.9886527386042214E-14</c:v>
                </c:pt>
                <c:pt idx="332">
                  <c:v>4.9989285464528487E-14</c:v>
                </c:pt>
                <c:pt idx="333">
                  <c:v>5.0092255207831845E-14</c:v>
                </c:pt>
                <c:pt idx="334">
                  <c:v>5.0195437051947158E-14</c:v>
                </c:pt>
                <c:pt idx="335">
                  <c:v>5.0298831433767368E-14</c:v>
                </c:pt>
                <c:pt idx="336">
                  <c:v>5.0402438791085349E-14</c:v>
                </c:pt>
                <c:pt idx="337">
                  <c:v>5.0506259562595758E-14</c:v>
                </c:pt>
                <c:pt idx="338">
                  <c:v>5.0610294187896882E-14</c:v>
                </c:pt>
                <c:pt idx="339">
                  <c:v>5.0714543107492524E-14</c:v>
                </c:pt>
                <c:pt idx="340">
                  <c:v>5.0819006762793836E-14</c:v>
                </c:pt>
                <c:pt idx="341">
                  <c:v>5.092368559612122E-14</c:v>
                </c:pt>
                <c:pt idx="342">
                  <c:v>5.1028580050706182E-14</c:v>
                </c:pt>
                <c:pt idx="343">
                  <c:v>5.1133690570693196E-14</c:v>
                </c:pt>
                <c:pt idx="344">
                  <c:v>5.1239017601141631E-14</c:v>
                </c:pt>
                <c:pt idx="345">
                  <c:v>5.134456158802757E-14</c:v>
                </c:pt>
                <c:pt idx="346">
                  <c:v>5.1450322978245762E-14</c:v>
                </c:pt>
                <c:pt idx="347">
                  <c:v>5.155630221961148E-14</c:v>
                </c:pt>
                <c:pt idx="348">
                  <c:v>5.166249976086241E-14</c:v>
                </c:pt>
                <c:pt idx="349">
                  <c:v>5.1768916051660578E-14</c:v>
                </c:pt>
                <c:pt idx="350">
                  <c:v>5.1875551542594234E-14</c:v>
                </c:pt>
                <c:pt idx="351">
                  <c:v>5.198240668517976E-14</c:v>
                </c:pt>
                <c:pt idx="352">
                  <c:v>5.208948193186361E-14</c:v>
                </c:pt>
                <c:pt idx="353">
                  <c:v>5.2196777736024189E-14</c:v>
                </c:pt>
                <c:pt idx="354">
                  <c:v>5.2304294551973768E-14</c:v>
                </c:pt>
                <c:pt idx="355">
                  <c:v>5.2412032834960461E-14</c:v>
                </c:pt>
                <c:pt idx="356">
                  <c:v>5.2519993041170096E-14</c:v>
                </c:pt>
                <c:pt idx="357">
                  <c:v>5.2628175627728195E-14</c:v>
                </c:pt>
                <c:pt idx="358">
                  <c:v>5.2736581052701842E-14</c:v>
                </c:pt>
                <c:pt idx="359">
                  <c:v>5.2845209775101702E-14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1-4044-8330-30E796F1F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72064"/>
        <c:axId val="131302528"/>
      </c:lineChart>
      <c:catAx>
        <c:axId val="13127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302528"/>
        <c:crosses val="autoZero"/>
        <c:auto val="1"/>
        <c:lblAlgn val="ctr"/>
        <c:lblOffset val="100"/>
        <c:noMultiLvlLbl val="0"/>
      </c:catAx>
      <c:valAx>
        <c:axId val="1313025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27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nl-N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161926</xdr:colOff>
      <xdr:row>0</xdr:row>
      <xdr:rowOff>57150</xdr:rowOff>
    </xdr:from>
    <xdr:to>
      <xdr:col>11</xdr:col>
      <xdr:colOff>85725</xdr:colOff>
      <xdr:row>9</xdr:row>
      <xdr:rowOff>104775</xdr:rowOff>
    </xdr:to>
    <xdr:graphicFrame macro="">
      <xdr:nvGraphicFramePr>
        <xdr:cNvPr id="1029" name="Grafiek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0"/>
  <sheetViews>
    <sheetView tabSelected="1" zoomScaleNormal="100" workbookViewId="0">
      <selection activeCell="D10" sqref="D10"/>
    </sheetView>
  </sheetViews>
  <sheetFormatPr defaultRowHeight="15" x14ac:dyDescent="0.25"/>
  <cols>
    <col min="1" max="1" width="5" bestFit="1" customWidth="1"/>
    <col min="2" max="2" width="7.140625" bestFit="1" customWidth="1"/>
    <col min="3" max="3" width="22.5703125" customWidth="1"/>
    <col min="4" max="4" width="12" bestFit="1" customWidth="1"/>
    <col min="5" max="5" width="9.140625" bestFit="1" customWidth="1"/>
    <col min="6" max="6" width="10.5703125" bestFit="1" customWidth="1"/>
    <col min="7" max="7" width="1.5703125" customWidth="1"/>
    <col min="8" max="8" width="10.5703125" customWidth="1"/>
    <col min="9" max="9" width="11.7109375" customWidth="1"/>
  </cols>
  <sheetData>
    <row r="1" spans="3:8" x14ac:dyDescent="0.25">
      <c r="C1" s="2" t="s">
        <v>6</v>
      </c>
    </row>
    <row r="3" spans="3:8" x14ac:dyDescent="0.25">
      <c r="C3" s="1" t="s">
        <v>17</v>
      </c>
      <c r="D3" s="4">
        <v>30000</v>
      </c>
    </row>
    <row r="4" spans="3:8" x14ac:dyDescent="0.25">
      <c r="C4" s="1" t="s">
        <v>7</v>
      </c>
      <c r="D4" s="5">
        <v>2.5000000000000001E-2</v>
      </c>
      <c r="H4" t="s">
        <v>14</v>
      </c>
    </row>
    <row r="5" spans="3:8" x14ac:dyDescent="0.25">
      <c r="C5" s="1" t="s">
        <v>12</v>
      </c>
      <c r="D5" s="13" t="s">
        <v>13</v>
      </c>
      <c r="H5" t="s">
        <v>13</v>
      </c>
    </row>
    <row r="6" spans="3:8" x14ac:dyDescent="0.25">
      <c r="C6" s="1" t="s">
        <v>16</v>
      </c>
      <c r="D6" s="12">
        <f>IF(D5="exact",(1+D4)^(1/12)-1,D4/12)</f>
        <v>2.0598362698427408E-3</v>
      </c>
      <c r="E6" s="12"/>
    </row>
    <row r="7" spans="3:8" x14ac:dyDescent="0.25">
      <c r="C7" s="1" t="s">
        <v>8</v>
      </c>
      <c r="D7" s="6">
        <v>120</v>
      </c>
      <c r="H7" t="s">
        <v>15</v>
      </c>
    </row>
    <row r="8" spans="3:8" x14ac:dyDescent="0.25">
      <c r="C8" s="1" t="s">
        <v>11</v>
      </c>
      <c r="D8" s="6">
        <v>2017</v>
      </c>
    </row>
    <row r="9" spans="3:8" x14ac:dyDescent="0.25">
      <c r="C9" s="1" t="s">
        <v>10</v>
      </c>
      <c r="D9" s="6">
        <v>12</v>
      </c>
      <c r="E9" s="11" t="str">
        <f>IF(OR(D9&lt;0,D9&gt;12),"1-12 svp","")</f>
        <v/>
      </c>
    </row>
    <row r="10" spans="3:8" x14ac:dyDescent="0.25">
      <c r="C10" s="1" t="s">
        <v>9</v>
      </c>
      <c r="D10" s="16">
        <f>PMT(ren,D7,-D3)</f>
        <v>282.42521344758893</v>
      </c>
    </row>
    <row r="11" spans="3:8" x14ac:dyDescent="0.25">
      <c r="C11" s="7"/>
      <c r="H11" s="1" t="s">
        <v>18</v>
      </c>
    </row>
    <row r="12" spans="3:8" hidden="1" x14ac:dyDescent="0.25">
      <c r="C12" s="7"/>
    </row>
    <row r="13" spans="3:8" hidden="1" x14ac:dyDescent="0.25">
      <c r="C13" s="7"/>
    </row>
    <row r="14" spans="3:8" hidden="1" x14ac:dyDescent="0.25">
      <c r="C14" s="7"/>
    </row>
    <row r="15" spans="3:8" hidden="1" x14ac:dyDescent="0.25">
      <c r="C15" s="7"/>
    </row>
    <row r="16" spans="3:8" hidden="1" x14ac:dyDescent="0.25">
      <c r="C16" s="7"/>
    </row>
    <row r="17" spans="1:9" hidden="1" x14ac:dyDescent="0.25">
      <c r="C17" s="7"/>
    </row>
    <row r="18" spans="1:9" hidden="1" x14ac:dyDescent="0.25">
      <c r="C18" s="7"/>
    </row>
    <row r="19" spans="1:9" hidden="1" x14ac:dyDescent="0.25">
      <c r="C19" s="7"/>
    </row>
    <row r="20" spans="1:9" hidden="1" x14ac:dyDescent="0.25">
      <c r="C20" s="7"/>
    </row>
    <row r="21" spans="1:9" x14ac:dyDescent="0.25">
      <c r="A21" s="8" t="s">
        <v>4</v>
      </c>
      <c r="B21" s="8" t="s">
        <v>3</v>
      </c>
      <c r="C21" s="8" t="s">
        <v>1</v>
      </c>
      <c r="D21" s="8" t="s">
        <v>0</v>
      </c>
      <c r="E21" s="8" t="s">
        <v>5</v>
      </c>
      <c r="F21" s="8" t="s">
        <v>2</v>
      </c>
      <c r="H21" s="14" t="s">
        <v>0</v>
      </c>
      <c r="I21" s="15" t="s">
        <v>5</v>
      </c>
    </row>
    <row r="22" spans="1:9" x14ac:dyDescent="0.25">
      <c r="A22">
        <f>D8</f>
        <v>2017</v>
      </c>
      <c r="B22" s="9">
        <f>D9</f>
        <v>12</v>
      </c>
      <c r="C22" s="10">
        <f>$D$10</f>
        <v>282.42521344758893</v>
      </c>
      <c r="D22" s="10">
        <f>ren*D3</f>
        <v>61.795088095282225</v>
      </c>
      <c r="E22" s="10">
        <f>C22-D22</f>
        <v>220.63012535230672</v>
      </c>
      <c r="F22" s="10">
        <f>D3-E22</f>
        <v>29779.369874647695</v>
      </c>
      <c r="G22" s="3"/>
      <c r="H22" s="14">
        <f t="shared" ref="H22:H85" si="0">IF($B22=12,ROUND(SUM(D11:D22),2),IF($B23=12,H$21&amp;" "&amp;$A23,""))</f>
        <v>61.8</v>
      </c>
      <c r="I22" s="14">
        <f t="shared" ref="I22:I85" si="1">IF($B22=12,ROUND(SUM(E11:E22),2),IF($B23=12,I$21&amp;" "&amp;$A23,""))</f>
        <v>220.63</v>
      </c>
    </row>
    <row r="23" spans="1:9" x14ac:dyDescent="0.25">
      <c r="A23">
        <f t="shared" ref="A23:A36" si="2">IF(B23=1,A22+1,A22)</f>
        <v>2018</v>
      </c>
      <c r="B23" s="9">
        <f>IF(B22=12,1,B22+1)</f>
        <v>1</v>
      </c>
      <c r="C23" s="10">
        <f t="shared" ref="C23:C86" si="3">IF(F22&lt;1,0,C22)</f>
        <v>282.42521344758893</v>
      </c>
      <c r="D23" s="10">
        <f t="shared" ref="D23:D86" si="4">F22*ren</f>
        <v>61.340626160861596</v>
      </c>
      <c r="E23" s="10">
        <f>C23-D23</f>
        <v>221.08458728672733</v>
      </c>
      <c r="F23" s="10">
        <f>F22-E23</f>
        <v>29558.285287360966</v>
      </c>
      <c r="G23" s="3"/>
      <c r="H23" s="14" t="str">
        <f t="shared" si="0"/>
        <v/>
      </c>
      <c r="I23" s="14" t="str">
        <f t="shared" si="1"/>
        <v/>
      </c>
    </row>
    <row r="24" spans="1:9" x14ac:dyDescent="0.25">
      <c r="A24">
        <f t="shared" si="2"/>
        <v>2018</v>
      </c>
      <c r="B24" s="9">
        <f>IF(B23=12,1,B23+1)</f>
        <v>2</v>
      </c>
      <c r="C24" s="10">
        <f t="shared" si="3"/>
        <v>282.42521344758893</v>
      </c>
      <c r="D24" s="10">
        <f t="shared" si="4"/>
        <v>60.885228109265178</v>
      </c>
      <c r="E24" s="10">
        <f>C24-D24</f>
        <v>221.53998533832376</v>
      </c>
      <c r="F24" s="10">
        <f>F23-E24</f>
        <v>29336.745302022642</v>
      </c>
      <c r="G24" s="3"/>
      <c r="H24" s="14" t="str">
        <f t="shared" si="0"/>
        <v/>
      </c>
      <c r="I24" s="14" t="str">
        <f t="shared" si="1"/>
        <v/>
      </c>
    </row>
    <row r="25" spans="1:9" x14ac:dyDescent="0.25">
      <c r="A25">
        <f t="shared" si="2"/>
        <v>2018</v>
      </c>
      <c r="B25" s="9">
        <f>IF(B24=12,1,B24+1)</f>
        <v>3</v>
      </c>
      <c r="C25" s="10">
        <f t="shared" si="3"/>
        <v>282.42521344758893</v>
      </c>
      <c r="D25" s="10">
        <f t="shared" si="4"/>
        <v>60.428892012244873</v>
      </c>
      <c r="E25" s="10">
        <f>C25-D25</f>
        <v>221.99632143534404</v>
      </c>
      <c r="F25" s="10">
        <f t="shared" ref="F25:F31" si="5">F24-E25</f>
        <v>29114.748980587297</v>
      </c>
      <c r="G25" s="3"/>
      <c r="H25" s="14" t="str">
        <f t="shared" si="0"/>
        <v/>
      </c>
      <c r="I25" s="14" t="str">
        <f t="shared" si="1"/>
        <v/>
      </c>
    </row>
    <row r="26" spans="1:9" x14ac:dyDescent="0.25">
      <c r="A26">
        <f t="shared" si="2"/>
        <v>2018</v>
      </c>
      <c r="B26" s="9">
        <f t="shared" ref="B26:B89" si="6">IF(B25=12,1,B25+1)</f>
        <v>4</v>
      </c>
      <c r="C26" s="10">
        <f t="shared" si="3"/>
        <v>282.42521344758893</v>
      </c>
      <c r="D26" s="10">
        <f t="shared" si="4"/>
        <v>59.97161593758068</v>
      </c>
      <c r="E26" s="10">
        <f t="shared" ref="E26:E89" si="7">C26-D26</f>
        <v>222.45359751000825</v>
      </c>
      <c r="F26" s="10">
        <f t="shared" si="5"/>
        <v>28892.295383077289</v>
      </c>
      <c r="G26" s="3"/>
      <c r="H26" s="14" t="str">
        <f t="shared" si="0"/>
        <v/>
      </c>
      <c r="I26" s="14" t="str">
        <f t="shared" si="1"/>
        <v/>
      </c>
    </row>
    <row r="27" spans="1:9" x14ac:dyDescent="0.25">
      <c r="A27">
        <f t="shared" si="2"/>
        <v>2018</v>
      </c>
      <c r="B27" s="9">
        <f t="shared" si="6"/>
        <v>5</v>
      </c>
      <c r="C27" s="10">
        <f t="shared" si="3"/>
        <v>282.42521344758893</v>
      </c>
      <c r="D27" s="10">
        <f t="shared" si="4"/>
        <v>59.513397949072569</v>
      </c>
      <c r="E27" s="10">
        <f t="shared" si="7"/>
        <v>222.91181549851638</v>
      </c>
      <c r="F27" s="10">
        <f t="shared" si="5"/>
        <v>28669.383567578774</v>
      </c>
      <c r="G27" s="3"/>
      <c r="H27" s="14" t="str">
        <f t="shared" si="0"/>
        <v/>
      </c>
      <c r="I27" s="14" t="str">
        <f t="shared" si="1"/>
        <v/>
      </c>
    </row>
    <row r="28" spans="1:9" x14ac:dyDescent="0.25">
      <c r="A28">
        <f t="shared" si="2"/>
        <v>2018</v>
      </c>
      <c r="B28" s="9">
        <f t="shared" si="6"/>
        <v>6</v>
      </c>
      <c r="C28" s="10">
        <f t="shared" si="3"/>
        <v>282.42521344758893</v>
      </c>
      <c r="D28" s="10">
        <f t="shared" si="4"/>
        <v>59.05423610653223</v>
      </c>
      <c r="E28" s="10">
        <f t="shared" si="7"/>
        <v>223.37097734105669</v>
      </c>
      <c r="F28" s="10">
        <f t="shared" si="5"/>
        <v>28446.012590237719</v>
      </c>
      <c r="G28" s="3"/>
      <c r="H28" s="14" t="str">
        <f t="shared" si="0"/>
        <v/>
      </c>
      <c r="I28" s="14" t="str">
        <f t="shared" si="1"/>
        <v/>
      </c>
    </row>
    <row r="29" spans="1:9" x14ac:dyDescent="0.25">
      <c r="A29">
        <f t="shared" si="2"/>
        <v>2018</v>
      </c>
      <c r="B29" s="9">
        <f t="shared" si="6"/>
        <v>7</v>
      </c>
      <c r="C29" s="10">
        <f t="shared" si="3"/>
        <v>282.42521344758893</v>
      </c>
      <c r="D29" s="10">
        <f t="shared" si="4"/>
        <v>58.594128465774901</v>
      </c>
      <c r="E29" s="10">
        <f t="shared" si="7"/>
        <v>223.83108498181403</v>
      </c>
      <c r="F29" s="10">
        <f t="shared" si="5"/>
        <v>28222.181505255903</v>
      </c>
      <c r="G29" s="3"/>
      <c r="H29" s="14" t="str">
        <f t="shared" si="0"/>
        <v/>
      </c>
      <c r="I29" s="14" t="str">
        <f t="shared" si="1"/>
        <v/>
      </c>
    </row>
    <row r="30" spans="1:9" x14ac:dyDescent="0.25">
      <c r="A30">
        <f t="shared" si="2"/>
        <v>2018</v>
      </c>
      <c r="B30" s="9">
        <f t="shared" si="6"/>
        <v>8</v>
      </c>
      <c r="C30" s="10">
        <f t="shared" si="3"/>
        <v>282.42521344758893</v>
      </c>
      <c r="D30" s="10">
        <f t="shared" si="4"/>
        <v>58.133073078611105</v>
      </c>
      <c r="E30" s="10">
        <f t="shared" si="7"/>
        <v>224.29214036897781</v>
      </c>
      <c r="F30" s="10">
        <f t="shared" si="5"/>
        <v>27997.889364886927</v>
      </c>
      <c r="G30" s="3"/>
      <c r="H30" s="14" t="str">
        <f t="shared" si="0"/>
        <v/>
      </c>
      <c r="I30" s="14" t="str">
        <f t="shared" si="1"/>
        <v/>
      </c>
    </row>
    <row r="31" spans="1:9" x14ac:dyDescent="0.25">
      <c r="A31">
        <f t="shared" si="2"/>
        <v>2018</v>
      </c>
      <c r="B31" s="9">
        <f t="shared" si="6"/>
        <v>9</v>
      </c>
      <c r="C31" s="10">
        <f t="shared" si="3"/>
        <v>282.42521344758893</v>
      </c>
      <c r="D31" s="10">
        <f t="shared" si="4"/>
        <v>57.671067992838431</v>
      </c>
      <c r="E31" s="10">
        <f t="shared" si="7"/>
        <v>224.7541454547505</v>
      </c>
      <c r="F31" s="10">
        <f t="shared" si="5"/>
        <v>27773.135219432177</v>
      </c>
      <c r="G31" s="3"/>
      <c r="H31" s="14" t="str">
        <f t="shared" si="0"/>
        <v/>
      </c>
      <c r="I31" s="14" t="str">
        <f t="shared" si="1"/>
        <v/>
      </c>
    </row>
    <row r="32" spans="1:9" x14ac:dyDescent="0.25">
      <c r="A32">
        <f t="shared" si="2"/>
        <v>2018</v>
      </c>
      <c r="B32" s="9">
        <f t="shared" si="6"/>
        <v>10</v>
      </c>
      <c r="C32" s="10">
        <f t="shared" si="3"/>
        <v>282.42521344758893</v>
      </c>
      <c r="D32" s="10">
        <f t="shared" si="4"/>
        <v>57.208111252233223</v>
      </c>
      <c r="E32" s="10">
        <f t="shared" si="7"/>
        <v>225.21710219535572</v>
      </c>
      <c r="F32" s="10">
        <f t="shared" ref="F32:F90" si="8">F31-E32</f>
        <v>27547.918117236823</v>
      </c>
      <c r="G32" s="3"/>
      <c r="H32" s="14" t="str">
        <f t="shared" si="0"/>
        <v/>
      </c>
      <c r="I32" s="14" t="str">
        <f t="shared" si="1"/>
        <v/>
      </c>
    </row>
    <row r="33" spans="1:9" x14ac:dyDescent="0.25">
      <c r="A33">
        <f t="shared" si="2"/>
        <v>2018</v>
      </c>
      <c r="B33" s="9">
        <f t="shared" si="6"/>
        <v>11</v>
      </c>
      <c r="C33" s="10">
        <f t="shared" si="3"/>
        <v>282.42521344758893</v>
      </c>
      <c r="D33" s="10">
        <f t="shared" si="4"/>
        <v>56.74420089654236</v>
      </c>
      <c r="E33" s="10">
        <f t="shared" si="7"/>
        <v>225.68101255104656</v>
      </c>
      <c r="F33" s="10">
        <f t="shared" si="8"/>
        <v>27322.237104685777</v>
      </c>
      <c r="G33" s="3"/>
      <c r="H33" s="14" t="str">
        <f t="shared" si="0"/>
        <v>Rente 2018</v>
      </c>
      <c r="I33" s="14" t="str">
        <f t="shared" si="1"/>
        <v>Aflossing 2018</v>
      </c>
    </row>
    <row r="34" spans="1:9" x14ac:dyDescent="0.25">
      <c r="A34">
        <f t="shared" si="2"/>
        <v>2018</v>
      </c>
      <c r="B34" s="9">
        <f t="shared" si="6"/>
        <v>12</v>
      </c>
      <c r="C34" s="10">
        <f t="shared" si="3"/>
        <v>282.42521344758893</v>
      </c>
      <c r="D34" s="10">
        <f t="shared" si="4"/>
        <v>56.279334961474881</v>
      </c>
      <c r="E34" s="10">
        <f t="shared" si="7"/>
        <v>226.14587848611404</v>
      </c>
      <c r="F34" s="10">
        <f t="shared" si="8"/>
        <v>27096.091226199664</v>
      </c>
      <c r="G34" s="3"/>
      <c r="H34" s="14">
        <f t="shared" si="0"/>
        <v>705.82</v>
      </c>
      <c r="I34" s="14">
        <f t="shared" si="1"/>
        <v>2683.28</v>
      </c>
    </row>
    <row r="35" spans="1:9" x14ac:dyDescent="0.25">
      <c r="A35">
        <f t="shared" si="2"/>
        <v>2019</v>
      </c>
      <c r="B35" s="9">
        <f t="shared" si="6"/>
        <v>1</v>
      </c>
      <c r="C35" s="10">
        <f t="shared" si="3"/>
        <v>282.42521344758893</v>
      </c>
      <c r="D35" s="10">
        <f t="shared" si="4"/>
        <v>55.813511478693734</v>
      </c>
      <c r="E35" s="10">
        <f t="shared" si="7"/>
        <v>226.6117019688952</v>
      </c>
      <c r="F35" s="10">
        <f t="shared" si="8"/>
        <v>26869.47952423077</v>
      </c>
      <c r="G35" s="3"/>
      <c r="H35" s="14" t="str">
        <f t="shared" si="0"/>
        <v/>
      </c>
      <c r="I35" s="14" t="str">
        <f t="shared" si="1"/>
        <v/>
      </c>
    </row>
    <row r="36" spans="1:9" x14ac:dyDescent="0.25">
      <c r="A36">
        <f t="shared" si="2"/>
        <v>2019</v>
      </c>
      <c r="B36" s="9">
        <f t="shared" si="6"/>
        <v>2</v>
      </c>
      <c r="C36" s="10">
        <f t="shared" si="3"/>
        <v>282.42521344758893</v>
      </c>
      <c r="D36" s="10">
        <f t="shared" si="4"/>
        <v>55.34672847580741</v>
      </c>
      <c r="E36" s="10">
        <f t="shared" si="7"/>
        <v>227.07848497178151</v>
      </c>
      <c r="F36" s="10">
        <f t="shared" si="8"/>
        <v>26642.401039258988</v>
      </c>
      <c r="G36" s="3"/>
      <c r="H36" s="14" t="str">
        <f t="shared" si="0"/>
        <v/>
      </c>
      <c r="I36" s="14" t="str">
        <f t="shared" si="1"/>
        <v/>
      </c>
    </row>
    <row r="37" spans="1:9" x14ac:dyDescent="0.25">
      <c r="A37">
        <f t="shared" ref="A37:A100" si="9">IF(B37=1,A36+1,A36)</f>
        <v>2019</v>
      </c>
      <c r="B37" s="9">
        <f t="shared" si="6"/>
        <v>3</v>
      </c>
      <c r="C37" s="10">
        <f t="shared" si="3"/>
        <v>282.42521344758893</v>
      </c>
      <c r="D37" s="10">
        <f t="shared" si="4"/>
        <v>54.878983976361596</v>
      </c>
      <c r="E37" s="10">
        <f t="shared" si="7"/>
        <v>227.54622947122732</v>
      </c>
      <c r="F37" s="10">
        <f t="shared" si="8"/>
        <v>26414.854809787761</v>
      </c>
      <c r="G37" s="3"/>
      <c r="H37" s="14" t="str">
        <f t="shared" si="0"/>
        <v/>
      </c>
      <c r="I37" s="14" t="str">
        <f t="shared" si="1"/>
        <v/>
      </c>
    </row>
    <row r="38" spans="1:9" x14ac:dyDescent="0.25">
      <c r="A38">
        <f t="shared" si="9"/>
        <v>2019</v>
      </c>
      <c r="B38" s="9">
        <f t="shared" si="6"/>
        <v>4</v>
      </c>
      <c r="C38" s="10">
        <f t="shared" si="3"/>
        <v>282.42521344758893</v>
      </c>
      <c r="D38" s="10">
        <f t="shared" si="4"/>
        <v>54.410275999830802</v>
      </c>
      <c r="E38" s="10">
        <f t="shared" si="7"/>
        <v>228.01493744775814</v>
      </c>
      <c r="F38" s="10">
        <f t="shared" si="8"/>
        <v>26186.839872340002</v>
      </c>
      <c r="G38" s="3"/>
      <c r="H38" s="14" t="str">
        <f t="shared" si="0"/>
        <v/>
      </c>
      <c r="I38" s="14" t="str">
        <f t="shared" si="1"/>
        <v/>
      </c>
    </row>
    <row r="39" spans="1:9" x14ac:dyDescent="0.25">
      <c r="A39">
        <f t="shared" si="9"/>
        <v>2019</v>
      </c>
      <c r="B39" s="9">
        <f t="shared" si="6"/>
        <v>5</v>
      </c>
      <c r="C39" s="10">
        <f t="shared" si="3"/>
        <v>282.42521344758893</v>
      </c>
      <c r="D39" s="10">
        <f t="shared" si="4"/>
        <v>53.940602561609985</v>
      </c>
      <c r="E39" s="10">
        <f t="shared" si="7"/>
        <v>228.48461088597895</v>
      </c>
      <c r="F39" s="10">
        <f t="shared" si="8"/>
        <v>25958.355261454024</v>
      </c>
      <c r="G39" s="3"/>
      <c r="H39" s="14" t="str">
        <f t="shared" si="0"/>
        <v/>
      </c>
      <c r="I39" s="14" t="str">
        <f t="shared" si="1"/>
        <v/>
      </c>
    </row>
    <row r="40" spans="1:9" x14ac:dyDescent="0.25">
      <c r="A40">
        <f t="shared" si="9"/>
        <v>2019</v>
      </c>
      <c r="B40" s="9">
        <f t="shared" si="6"/>
        <v>6</v>
      </c>
      <c r="C40" s="10">
        <f t="shared" si="3"/>
        <v>282.42521344758893</v>
      </c>
      <c r="D40" s="10">
        <f t="shared" si="4"/>
        <v>53.469961673006139</v>
      </c>
      <c r="E40" s="10">
        <f t="shared" si="7"/>
        <v>228.95525177458279</v>
      </c>
      <c r="F40" s="10">
        <f t="shared" si="8"/>
        <v>25729.400009679441</v>
      </c>
      <c r="G40" s="3"/>
      <c r="H40" s="14" t="str">
        <f t="shared" si="0"/>
        <v/>
      </c>
      <c r="I40" s="14" t="str">
        <f t="shared" si="1"/>
        <v/>
      </c>
    </row>
    <row r="41" spans="1:9" x14ac:dyDescent="0.25">
      <c r="A41">
        <f t="shared" si="9"/>
        <v>2019</v>
      </c>
      <c r="B41" s="9">
        <f t="shared" si="6"/>
        <v>7</v>
      </c>
      <c r="C41" s="10">
        <f t="shared" si="3"/>
        <v>282.42521344758893</v>
      </c>
      <c r="D41" s="10">
        <f t="shared" si="4"/>
        <v>52.998351341229878</v>
      </c>
      <c r="E41" s="10">
        <f t="shared" si="7"/>
        <v>229.42686210635907</v>
      </c>
      <c r="F41" s="10">
        <f t="shared" si="8"/>
        <v>25499.97314757308</v>
      </c>
      <c r="G41" s="3"/>
      <c r="H41" s="14" t="str">
        <f t="shared" si="0"/>
        <v/>
      </c>
      <c r="I41" s="14" t="str">
        <f t="shared" si="1"/>
        <v/>
      </c>
    </row>
    <row r="42" spans="1:9" x14ac:dyDescent="0.25">
      <c r="A42">
        <f t="shared" si="9"/>
        <v>2019</v>
      </c>
      <c r="B42" s="9">
        <f t="shared" si="6"/>
        <v>8</v>
      </c>
      <c r="C42" s="10">
        <f t="shared" si="3"/>
        <v>282.42521344758893</v>
      </c>
      <c r="D42" s="10">
        <f t="shared" si="4"/>
        <v>52.525769569386988</v>
      </c>
      <c r="E42" s="10">
        <f t="shared" si="7"/>
        <v>229.89944387820194</v>
      </c>
      <c r="F42" s="10">
        <f t="shared" si="8"/>
        <v>25270.073703694878</v>
      </c>
      <c r="G42" s="3"/>
      <c r="H42" s="14" t="str">
        <f t="shared" si="0"/>
        <v/>
      </c>
      <c r="I42" s="14" t="str">
        <f t="shared" si="1"/>
        <v/>
      </c>
    </row>
    <row r="43" spans="1:9" x14ac:dyDescent="0.25">
      <c r="A43">
        <f t="shared" si="9"/>
        <v>2019</v>
      </c>
      <c r="B43" s="9">
        <f t="shared" si="6"/>
        <v>9</v>
      </c>
      <c r="C43" s="10">
        <f t="shared" si="3"/>
        <v>282.42521344758893</v>
      </c>
      <c r="D43" s="10">
        <f t="shared" si="4"/>
        <v>52.052214356469989</v>
      </c>
      <c r="E43" s="10">
        <f t="shared" si="7"/>
        <v>230.37299909111894</v>
      </c>
      <c r="F43" s="10">
        <f t="shared" si="8"/>
        <v>25039.700704603758</v>
      </c>
      <c r="G43" s="3"/>
      <c r="H43" s="14" t="str">
        <f t="shared" si="0"/>
        <v/>
      </c>
      <c r="I43" s="14" t="str">
        <f t="shared" si="1"/>
        <v/>
      </c>
    </row>
    <row r="44" spans="1:9" x14ac:dyDescent="0.25">
      <c r="A44">
        <f t="shared" si="9"/>
        <v>2019</v>
      </c>
      <c r="B44" s="9">
        <f t="shared" si="6"/>
        <v>10</v>
      </c>
      <c r="C44" s="10">
        <f t="shared" si="3"/>
        <v>282.42521344758893</v>
      </c>
      <c r="D44" s="10">
        <f t="shared" si="4"/>
        <v>51.577683697349656</v>
      </c>
      <c r="E44" s="10">
        <f t="shared" si="7"/>
        <v>230.84752975023929</v>
      </c>
      <c r="F44" s="10">
        <f t="shared" si="8"/>
        <v>24808.853174853517</v>
      </c>
      <c r="G44" s="3"/>
      <c r="H44" s="14" t="str">
        <f t="shared" si="0"/>
        <v/>
      </c>
      <c r="I44" s="14" t="str">
        <f t="shared" si="1"/>
        <v/>
      </c>
    </row>
    <row r="45" spans="1:9" x14ac:dyDescent="0.25">
      <c r="A45">
        <f t="shared" si="9"/>
        <v>2019</v>
      </c>
      <c r="B45" s="9">
        <f t="shared" si="6"/>
        <v>11</v>
      </c>
      <c r="C45" s="10">
        <f t="shared" si="3"/>
        <v>282.42521344758893</v>
      </c>
      <c r="D45" s="10">
        <f t="shared" si="4"/>
        <v>51.102175582766506</v>
      </c>
      <c r="E45" s="10">
        <f t="shared" si="7"/>
        <v>231.32303786482242</v>
      </c>
      <c r="F45" s="10">
        <f t="shared" si="8"/>
        <v>24577.530136988695</v>
      </c>
      <c r="G45" s="3"/>
      <c r="H45" s="14" t="str">
        <f t="shared" si="0"/>
        <v>Rente 2019</v>
      </c>
      <c r="I45" s="14" t="str">
        <f t="shared" si="1"/>
        <v>Aflossing 2019</v>
      </c>
    </row>
    <row r="46" spans="1:9" x14ac:dyDescent="0.25">
      <c r="A46">
        <f t="shared" si="9"/>
        <v>2019</v>
      </c>
      <c r="B46" s="9">
        <f t="shared" si="6"/>
        <v>12</v>
      </c>
      <c r="C46" s="10">
        <f t="shared" si="3"/>
        <v>282.42521344758893</v>
      </c>
      <c r="D46" s="10">
        <f t="shared" si="4"/>
        <v>50.625687999322338</v>
      </c>
      <c r="E46" s="10">
        <f t="shared" si="7"/>
        <v>231.79952544826659</v>
      </c>
      <c r="F46" s="10">
        <f t="shared" si="8"/>
        <v>24345.730611540428</v>
      </c>
      <c r="G46" s="3"/>
      <c r="H46" s="14">
        <f t="shared" si="0"/>
        <v>638.74</v>
      </c>
      <c r="I46" s="14">
        <f t="shared" si="1"/>
        <v>2750.36</v>
      </c>
    </row>
    <row r="47" spans="1:9" x14ac:dyDescent="0.25">
      <c r="A47">
        <f t="shared" si="9"/>
        <v>2020</v>
      </c>
      <c r="B47" s="9">
        <f t="shared" si="6"/>
        <v>1</v>
      </c>
      <c r="C47" s="10">
        <f t="shared" si="3"/>
        <v>282.42521344758893</v>
      </c>
      <c r="D47" s="10">
        <f t="shared" si="4"/>
        <v>50.148218929471668</v>
      </c>
      <c r="E47" s="10">
        <f t="shared" si="7"/>
        <v>232.27699451811725</v>
      </c>
      <c r="F47" s="10">
        <f t="shared" si="8"/>
        <v>24113.453617022311</v>
      </c>
      <c r="G47" s="3"/>
      <c r="H47" s="14" t="str">
        <f t="shared" si="0"/>
        <v/>
      </c>
      <c r="I47" s="14" t="str">
        <f t="shared" si="1"/>
        <v/>
      </c>
    </row>
    <row r="48" spans="1:9" x14ac:dyDescent="0.25">
      <c r="A48">
        <f t="shared" si="9"/>
        <v>2020</v>
      </c>
      <c r="B48" s="9">
        <f t="shared" si="6"/>
        <v>2</v>
      </c>
      <c r="C48" s="10">
        <f t="shared" si="3"/>
        <v>282.42521344758893</v>
      </c>
      <c r="D48" s="10">
        <f t="shared" si="4"/>
        <v>49.669766351513182</v>
      </c>
      <c r="E48" s="10">
        <f t="shared" si="7"/>
        <v>232.75544709607576</v>
      </c>
      <c r="F48" s="10">
        <f t="shared" si="8"/>
        <v>23880.698169926236</v>
      </c>
      <c r="G48" s="3"/>
      <c r="H48" s="14" t="str">
        <f t="shared" si="0"/>
        <v/>
      </c>
      <c r="I48" s="14" t="str">
        <f t="shared" si="1"/>
        <v/>
      </c>
    </row>
    <row r="49" spans="1:9" x14ac:dyDescent="0.25">
      <c r="A49">
        <f t="shared" si="9"/>
        <v>2020</v>
      </c>
      <c r="B49" s="9">
        <f t="shared" si="6"/>
        <v>3</v>
      </c>
      <c r="C49" s="10">
        <f t="shared" si="3"/>
        <v>282.42521344758893</v>
      </c>
      <c r="D49" s="10">
        <f t="shared" si="4"/>
        <v>49.190328239581227</v>
      </c>
      <c r="E49" s="10">
        <f t="shared" si="7"/>
        <v>233.23488520800771</v>
      </c>
      <c r="F49" s="10">
        <f t="shared" si="8"/>
        <v>23647.463284718229</v>
      </c>
      <c r="G49" s="3"/>
      <c r="H49" s="14" t="str">
        <f t="shared" si="0"/>
        <v/>
      </c>
      <c r="I49" s="14" t="str">
        <f t="shared" si="1"/>
        <v/>
      </c>
    </row>
    <row r="50" spans="1:9" x14ac:dyDescent="0.25">
      <c r="A50">
        <f t="shared" si="9"/>
        <v>2020</v>
      </c>
      <c r="B50" s="9">
        <f t="shared" si="6"/>
        <v>4</v>
      </c>
      <c r="C50" s="10">
        <f t="shared" si="3"/>
        <v>282.42521344758893</v>
      </c>
      <c r="D50" s="10">
        <f t="shared" si="4"/>
        <v>48.709902563637165</v>
      </c>
      <c r="E50" s="10">
        <f t="shared" si="7"/>
        <v>233.71531088395176</v>
      </c>
      <c r="F50" s="10">
        <f t="shared" si="8"/>
        <v>23413.747973834277</v>
      </c>
      <c r="G50" s="3"/>
      <c r="H50" s="14" t="str">
        <f t="shared" si="0"/>
        <v/>
      </c>
      <c r="I50" s="14" t="str">
        <f t="shared" si="1"/>
        <v/>
      </c>
    </row>
    <row r="51" spans="1:9" x14ac:dyDescent="0.25">
      <c r="A51">
        <f t="shared" si="9"/>
        <v>2020</v>
      </c>
      <c r="B51" s="9">
        <f t="shared" si="6"/>
        <v>5</v>
      </c>
      <c r="C51" s="10">
        <f t="shared" si="3"/>
        <v>282.42521344758893</v>
      </c>
      <c r="D51" s="10">
        <f t="shared" si="4"/>
        <v>48.22848728946083</v>
      </c>
      <c r="E51" s="10">
        <f t="shared" si="7"/>
        <v>234.19672615812812</v>
      </c>
      <c r="F51" s="10">
        <f t="shared" si="8"/>
        <v>23179.551247676151</v>
      </c>
      <c r="G51" s="3"/>
      <c r="H51" s="14" t="str">
        <f t="shared" si="0"/>
        <v/>
      </c>
      <c r="I51" s="14" t="str">
        <f t="shared" si="1"/>
        <v/>
      </c>
    </row>
    <row r="52" spans="1:9" x14ac:dyDescent="0.25">
      <c r="A52">
        <f t="shared" si="9"/>
        <v>2020</v>
      </c>
      <c r="B52" s="9">
        <f t="shared" si="6"/>
        <v>6</v>
      </c>
      <c r="C52" s="10">
        <f t="shared" si="3"/>
        <v>282.42521344758893</v>
      </c>
      <c r="D52" s="10">
        <f t="shared" si="4"/>
        <v>47.746080378641892</v>
      </c>
      <c r="E52" s="10">
        <f t="shared" si="7"/>
        <v>234.67913306894704</v>
      </c>
      <c r="F52" s="10">
        <f t="shared" si="8"/>
        <v>22944.872114607202</v>
      </c>
      <c r="G52" s="3"/>
      <c r="H52" s="14" t="str">
        <f t="shared" si="0"/>
        <v/>
      </c>
      <c r="I52" s="14" t="str">
        <f t="shared" si="1"/>
        <v/>
      </c>
    </row>
    <row r="53" spans="1:9" x14ac:dyDescent="0.25">
      <c r="A53">
        <f t="shared" si="9"/>
        <v>2020</v>
      </c>
      <c r="B53" s="9">
        <f t="shared" si="6"/>
        <v>7</v>
      </c>
      <c r="C53" s="10">
        <f t="shared" si="3"/>
        <v>282.42521344758893</v>
      </c>
      <c r="D53" s="10">
        <f t="shared" si="4"/>
        <v>47.262679788571219</v>
      </c>
      <c r="E53" s="10">
        <f t="shared" si="7"/>
        <v>235.1625336590177</v>
      </c>
      <c r="F53" s="10">
        <f t="shared" si="8"/>
        <v>22709.709580948183</v>
      </c>
      <c r="G53" s="3"/>
      <c r="H53" s="14" t="str">
        <f t="shared" si="0"/>
        <v/>
      </c>
      <c r="I53" s="14" t="str">
        <f t="shared" si="1"/>
        <v/>
      </c>
    </row>
    <row r="54" spans="1:9" x14ac:dyDescent="0.25">
      <c r="A54">
        <f t="shared" si="9"/>
        <v>2020</v>
      </c>
      <c r="B54" s="9">
        <f t="shared" si="6"/>
        <v>8</v>
      </c>
      <c r="C54" s="10">
        <f t="shared" si="3"/>
        <v>282.42521344758893</v>
      </c>
      <c r="D54" s="10">
        <f t="shared" si="4"/>
        <v>46.778283472432257</v>
      </c>
      <c r="E54" s="10">
        <f t="shared" si="7"/>
        <v>235.64692997515667</v>
      </c>
      <c r="F54" s="10">
        <f t="shared" si="8"/>
        <v>22474.062650973028</v>
      </c>
      <c r="G54" s="3"/>
      <c r="H54" s="14" t="str">
        <f t="shared" si="0"/>
        <v/>
      </c>
      <c r="I54" s="14" t="str">
        <f t="shared" si="1"/>
        <v/>
      </c>
    </row>
    <row r="55" spans="1:9" x14ac:dyDescent="0.25">
      <c r="A55">
        <f t="shared" si="9"/>
        <v>2020</v>
      </c>
      <c r="B55" s="9">
        <f t="shared" si="6"/>
        <v>9</v>
      </c>
      <c r="C55" s="10">
        <f t="shared" si="3"/>
        <v>282.42521344758893</v>
      </c>
      <c r="D55" s="10">
        <f t="shared" si="4"/>
        <v>46.292889379192339</v>
      </c>
      <c r="E55" s="10">
        <f t="shared" si="7"/>
        <v>236.1323240683966</v>
      </c>
      <c r="F55" s="10">
        <f t="shared" si="8"/>
        <v>22237.930326904632</v>
      </c>
      <c r="G55" s="3"/>
      <c r="H55" s="14" t="str">
        <f t="shared" si="0"/>
        <v/>
      </c>
      <c r="I55" s="14" t="str">
        <f t="shared" si="1"/>
        <v/>
      </c>
    </row>
    <row r="56" spans="1:9" x14ac:dyDescent="0.25">
      <c r="A56">
        <f t="shared" si="9"/>
        <v>2020</v>
      </c>
      <c r="B56" s="9">
        <f t="shared" si="6"/>
        <v>10</v>
      </c>
      <c r="C56" s="10">
        <f t="shared" si="3"/>
        <v>282.42521344758893</v>
      </c>
      <c r="D56" s="10">
        <f t="shared" si="4"/>
        <v>45.806495453593996</v>
      </c>
      <c r="E56" s="10">
        <f t="shared" si="7"/>
        <v>236.61871799399495</v>
      </c>
      <c r="F56" s="10">
        <f t="shared" si="8"/>
        <v>22001.311608910637</v>
      </c>
      <c r="G56" s="3"/>
      <c r="H56" s="14" t="str">
        <f t="shared" si="0"/>
        <v/>
      </c>
      <c r="I56" s="14" t="str">
        <f t="shared" si="1"/>
        <v/>
      </c>
    </row>
    <row r="57" spans="1:9" x14ac:dyDescent="0.25">
      <c r="A57">
        <f t="shared" si="9"/>
        <v>2020</v>
      </c>
      <c r="B57" s="9">
        <f t="shared" si="6"/>
        <v>11</v>
      </c>
      <c r="C57" s="10">
        <f t="shared" si="3"/>
        <v>282.42521344758893</v>
      </c>
      <c r="D57" s="10">
        <f t="shared" si="4"/>
        <v>45.319099636146277</v>
      </c>
      <c r="E57" s="10">
        <f t="shared" si="7"/>
        <v>237.10611381144264</v>
      </c>
      <c r="F57" s="10">
        <f t="shared" si="8"/>
        <v>21764.205495099195</v>
      </c>
      <c r="G57" s="3"/>
      <c r="H57" s="14" t="str">
        <f t="shared" si="0"/>
        <v>Rente 2020</v>
      </c>
      <c r="I57" s="14" t="str">
        <f t="shared" si="1"/>
        <v>Aflossing 2020</v>
      </c>
    </row>
    <row r="58" spans="1:9" x14ac:dyDescent="0.25">
      <c r="A58">
        <f t="shared" si="9"/>
        <v>2020</v>
      </c>
      <c r="B58" s="9">
        <f t="shared" si="6"/>
        <v>12</v>
      </c>
      <c r="C58" s="10">
        <f t="shared" si="3"/>
        <v>282.42521344758893</v>
      </c>
      <c r="D58" s="10">
        <f t="shared" si="4"/>
        <v>44.83069986311601</v>
      </c>
      <c r="E58" s="10">
        <f t="shared" si="7"/>
        <v>237.59451358447291</v>
      </c>
      <c r="F58" s="10">
        <f t="shared" si="8"/>
        <v>21526.610981514721</v>
      </c>
      <c r="G58" s="3"/>
      <c r="H58" s="14">
        <f t="shared" si="0"/>
        <v>569.98</v>
      </c>
      <c r="I58" s="14">
        <f t="shared" si="1"/>
        <v>2819.12</v>
      </c>
    </row>
    <row r="59" spans="1:9" x14ac:dyDescent="0.25">
      <c r="A59">
        <f t="shared" si="9"/>
        <v>2021</v>
      </c>
      <c r="B59" s="9">
        <f t="shared" si="6"/>
        <v>1</v>
      </c>
      <c r="C59" s="10">
        <f t="shared" si="3"/>
        <v>282.42521344758893</v>
      </c>
      <c r="D59" s="10">
        <f t="shared" si="4"/>
        <v>44.341294066519062</v>
      </c>
      <c r="E59" s="10">
        <f t="shared" si="7"/>
        <v>238.08391938106988</v>
      </c>
      <c r="F59" s="10">
        <f t="shared" si="8"/>
        <v>21288.527062133649</v>
      </c>
      <c r="G59" s="3"/>
      <c r="H59" s="14" t="str">
        <f t="shared" si="0"/>
        <v/>
      </c>
      <c r="I59" s="14" t="str">
        <f t="shared" si="1"/>
        <v/>
      </c>
    </row>
    <row r="60" spans="1:9" x14ac:dyDescent="0.25">
      <c r="A60">
        <f t="shared" si="9"/>
        <v>2021</v>
      </c>
      <c r="B60" s="9">
        <f t="shared" si="6"/>
        <v>2</v>
      </c>
      <c r="C60" s="10">
        <f t="shared" si="3"/>
        <v>282.42521344758893</v>
      </c>
      <c r="D60" s="10">
        <f t="shared" si="4"/>
        <v>43.850880174111616</v>
      </c>
      <c r="E60" s="10">
        <f t="shared" si="7"/>
        <v>238.57433327347732</v>
      </c>
      <c r="F60" s="10">
        <f t="shared" si="8"/>
        <v>21049.952728860171</v>
      </c>
      <c r="G60" s="3"/>
      <c r="H60" s="14" t="str">
        <f t="shared" si="0"/>
        <v/>
      </c>
      <c r="I60" s="14" t="str">
        <f t="shared" si="1"/>
        <v/>
      </c>
    </row>
    <row r="61" spans="1:9" x14ac:dyDescent="0.25">
      <c r="A61">
        <f t="shared" si="9"/>
        <v>2021</v>
      </c>
      <c r="B61" s="9">
        <f t="shared" si="6"/>
        <v>3</v>
      </c>
      <c r="C61" s="10">
        <f t="shared" si="3"/>
        <v>282.42521344758893</v>
      </c>
      <c r="D61" s="10">
        <f t="shared" si="4"/>
        <v>43.359456109381355</v>
      </c>
      <c r="E61" s="10">
        <f t="shared" si="7"/>
        <v>239.06575733820756</v>
      </c>
      <c r="F61" s="10">
        <f t="shared" si="8"/>
        <v>20810.886971521963</v>
      </c>
      <c r="G61" s="3"/>
      <c r="H61" s="14" t="str">
        <f t="shared" si="0"/>
        <v/>
      </c>
      <c r="I61" s="14" t="str">
        <f t="shared" si="1"/>
        <v/>
      </c>
    </row>
    <row r="62" spans="1:9" x14ac:dyDescent="0.25">
      <c r="A62">
        <f t="shared" si="9"/>
        <v>2021</v>
      </c>
      <c r="B62" s="9">
        <f t="shared" si="6"/>
        <v>4</v>
      </c>
      <c r="C62" s="10">
        <f t="shared" si="3"/>
        <v>282.42521344758893</v>
      </c>
      <c r="D62" s="10">
        <f t="shared" si="4"/>
        <v>42.867019791538695</v>
      </c>
      <c r="E62" s="10">
        <f t="shared" si="7"/>
        <v>239.55819365605024</v>
      </c>
      <c r="F62" s="10">
        <f t="shared" si="8"/>
        <v>20571.328777865911</v>
      </c>
      <c r="G62" s="3"/>
      <c r="H62" s="14" t="str">
        <f t="shared" si="0"/>
        <v/>
      </c>
      <c r="I62" s="14" t="str">
        <f t="shared" si="1"/>
        <v/>
      </c>
    </row>
    <row r="63" spans="1:9" x14ac:dyDescent="0.25">
      <c r="A63">
        <f t="shared" si="9"/>
        <v>2021</v>
      </c>
      <c r="B63" s="9">
        <f t="shared" si="6"/>
        <v>5</v>
      </c>
      <c r="C63" s="10">
        <f t="shared" si="3"/>
        <v>282.42521344758893</v>
      </c>
      <c r="D63" s="10">
        <f t="shared" si="4"/>
        <v>42.373569135507942</v>
      </c>
      <c r="E63" s="10">
        <f t="shared" si="7"/>
        <v>240.05164431208098</v>
      </c>
      <c r="F63" s="10">
        <f t="shared" si="8"/>
        <v>20331.277133553831</v>
      </c>
      <c r="G63" s="3"/>
      <c r="H63" s="14" t="str">
        <f t="shared" si="0"/>
        <v/>
      </c>
      <c r="I63" s="14" t="str">
        <f t="shared" si="1"/>
        <v/>
      </c>
    </row>
    <row r="64" spans="1:9" x14ac:dyDescent="0.25">
      <c r="A64">
        <f t="shared" si="9"/>
        <v>2021</v>
      </c>
      <c r="B64" s="9">
        <f t="shared" si="6"/>
        <v>6</v>
      </c>
      <c r="C64" s="10">
        <f t="shared" si="3"/>
        <v>282.42521344758893</v>
      </c>
      <c r="D64" s="10">
        <f t="shared" si="4"/>
        <v>41.879102051918537</v>
      </c>
      <c r="E64" s="10">
        <f t="shared" si="7"/>
        <v>240.54611139567038</v>
      </c>
      <c r="F64" s="10">
        <f t="shared" si="8"/>
        <v>20090.731022158161</v>
      </c>
      <c r="G64" s="3"/>
      <c r="H64" s="14" t="str">
        <f t="shared" si="0"/>
        <v/>
      </c>
      <c r="I64" s="14" t="str">
        <f t="shared" si="1"/>
        <v/>
      </c>
    </row>
    <row r="65" spans="1:9" x14ac:dyDescent="0.25">
      <c r="A65">
        <f t="shared" si="9"/>
        <v>2021</v>
      </c>
      <c r="B65" s="9">
        <f t="shared" si="6"/>
        <v>7</v>
      </c>
      <c r="C65" s="10">
        <f t="shared" si="3"/>
        <v>282.42521344758893</v>
      </c>
      <c r="D65" s="10">
        <f t="shared" si="4"/>
        <v>41.383616447096102</v>
      </c>
      <c r="E65" s="10">
        <f t="shared" si="7"/>
        <v>241.04159700049283</v>
      </c>
      <c r="F65" s="10">
        <f t="shared" si="8"/>
        <v>19849.689425157667</v>
      </c>
      <c r="G65" s="3"/>
      <c r="H65" s="14" t="str">
        <f t="shared" si="0"/>
        <v/>
      </c>
      <c r="I65" s="14" t="str">
        <f t="shared" si="1"/>
        <v/>
      </c>
    </row>
    <row r="66" spans="1:9" x14ac:dyDescent="0.25">
      <c r="A66">
        <f t="shared" si="9"/>
        <v>2021</v>
      </c>
      <c r="B66" s="9">
        <f t="shared" si="6"/>
        <v>8</v>
      </c>
      <c r="C66" s="10">
        <f t="shared" si="3"/>
        <v>282.42521344758893</v>
      </c>
      <c r="D66" s="10">
        <f t="shared" si="4"/>
        <v>40.887110223053668</v>
      </c>
      <c r="E66" s="10">
        <f t="shared" si="7"/>
        <v>241.53810322453526</v>
      </c>
      <c r="F66" s="10">
        <f t="shared" si="8"/>
        <v>19608.151321933132</v>
      </c>
      <c r="G66" s="3"/>
      <c r="H66" s="14" t="str">
        <f t="shared" si="0"/>
        <v/>
      </c>
      <c r="I66" s="14" t="str">
        <f t="shared" si="1"/>
        <v/>
      </c>
    </row>
    <row r="67" spans="1:9" x14ac:dyDescent="0.25">
      <c r="A67">
        <f t="shared" si="9"/>
        <v>2021</v>
      </c>
      <c r="B67" s="9">
        <f t="shared" si="6"/>
        <v>9</v>
      </c>
      <c r="C67" s="10">
        <f t="shared" si="3"/>
        <v>282.42521344758893</v>
      </c>
      <c r="D67" s="10">
        <f t="shared" si="4"/>
        <v>40.389581277482748</v>
      </c>
      <c r="E67" s="10">
        <f t="shared" si="7"/>
        <v>242.03563217010617</v>
      </c>
      <c r="F67" s="10">
        <f t="shared" si="8"/>
        <v>19366.115689763024</v>
      </c>
      <c r="G67" s="3"/>
      <c r="H67" s="14" t="str">
        <f t="shared" si="0"/>
        <v/>
      </c>
      <c r="I67" s="14" t="str">
        <f t="shared" si="1"/>
        <v/>
      </c>
    </row>
    <row r="68" spans="1:9" x14ac:dyDescent="0.25">
      <c r="A68">
        <f t="shared" si="9"/>
        <v>2021</v>
      </c>
      <c r="B68" s="9">
        <f t="shared" si="6"/>
        <v>10</v>
      </c>
      <c r="C68" s="10">
        <f t="shared" si="3"/>
        <v>282.42521344758893</v>
      </c>
      <c r="D68" s="10">
        <f t="shared" si="4"/>
        <v>39.891027503744446</v>
      </c>
      <c r="E68" s="10">
        <f t="shared" si="7"/>
        <v>242.53418594384448</v>
      </c>
      <c r="F68" s="10">
        <f t="shared" si="8"/>
        <v>19123.581503819179</v>
      </c>
      <c r="G68" s="3"/>
      <c r="H68" s="14" t="str">
        <f t="shared" si="0"/>
        <v/>
      </c>
      <c r="I68" s="14" t="str">
        <f t="shared" si="1"/>
        <v/>
      </c>
    </row>
    <row r="69" spans="1:9" x14ac:dyDescent="0.25">
      <c r="A69">
        <f t="shared" si="9"/>
        <v>2021</v>
      </c>
      <c r="B69" s="9">
        <f t="shared" si="6"/>
        <v>11</v>
      </c>
      <c r="C69" s="10">
        <f t="shared" si="3"/>
        <v>282.42521344758893</v>
      </c>
      <c r="D69" s="10">
        <f t="shared" si="4"/>
        <v>39.391446790860527</v>
      </c>
      <c r="E69" s="10">
        <f t="shared" si="7"/>
        <v>243.0337666567284</v>
      </c>
      <c r="F69" s="10">
        <f t="shared" si="8"/>
        <v>18880.547737162451</v>
      </c>
      <c r="G69" s="3"/>
      <c r="H69" s="14" t="str">
        <f t="shared" si="0"/>
        <v>Rente 2021</v>
      </c>
      <c r="I69" s="14" t="str">
        <f t="shared" si="1"/>
        <v>Aflossing 2021</v>
      </c>
    </row>
    <row r="70" spans="1:9" x14ac:dyDescent="0.25">
      <c r="A70">
        <f t="shared" si="9"/>
        <v>2021</v>
      </c>
      <c r="B70" s="9">
        <f t="shared" si="6"/>
        <v>12</v>
      </c>
      <c r="C70" s="10">
        <f t="shared" si="3"/>
        <v>282.42521344758893</v>
      </c>
      <c r="D70" s="10">
        <f t="shared" si="4"/>
        <v>38.890837023504503</v>
      </c>
      <c r="E70" s="10">
        <f t="shared" si="7"/>
        <v>243.53437642408443</v>
      </c>
      <c r="F70" s="10">
        <f t="shared" si="8"/>
        <v>18637.013360738365</v>
      </c>
      <c r="G70" s="3"/>
      <c r="H70" s="14">
        <f t="shared" si="0"/>
        <v>499.5</v>
      </c>
      <c r="I70" s="14">
        <f t="shared" si="1"/>
        <v>2889.6</v>
      </c>
    </row>
    <row r="71" spans="1:9" x14ac:dyDescent="0.25">
      <c r="A71">
        <f t="shared" si="9"/>
        <v>2022</v>
      </c>
      <c r="B71" s="9">
        <f t="shared" si="6"/>
        <v>1</v>
      </c>
      <c r="C71" s="10">
        <f t="shared" si="3"/>
        <v>282.42521344758893</v>
      </c>
      <c r="D71" s="10">
        <f t="shared" si="4"/>
        <v>38.389196081992637</v>
      </c>
      <c r="E71" s="10">
        <f t="shared" si="7"/>
        <v>244.03601736559631</v>
      </c>
      <c r="F71" s="10">
        <f t="shared" si="8"/>
        <v>18392.977343372768</v>
      </c>
      <c r="G71" s="3"/>
      <c r="H71" s="14" t="str">
        <f t="shared" si="0"/>
        <v/>
      </c>
      <c r="I71" s="14" t="str">
        <f t="shared" si="1"/>
        <v/>
      </c>
    </row>
    <row r="72" spans="1:9" x14ac:dyDescent="0.25">
      <c r="A72">
        <f t="shared" si="9"/>
        <v>2022</v>
      </c>
      <c r="B72" s="9">
        <f t="shared" si="6"/>
        <v>2</v>
      </c>
      <c r="C72" s="10">
        <f t="shared" si="3"/>
        <v>282.42521344758893</v>
      </c>
      <c r="D72" s="10">
        <f t="shared" si="4"/>
        <v>37.886521842275009</v>
      </c>
      <c r="E72" s="10">
        <f t="shared" si="7"/>
        <v>244.53869160531391</v>
      </c>
      <c r="F72" s="10">
        <f t="shared" si="8"/>
        <v>18148.438651767454</v>
      </c>
      <c r="G72" s="3"/>
      <c r="H72" s="14" t="str">
        <f t="shared" si="0"/>
        <v/>
      </c>
      <c r="I72" s="14" t="str">
        <f t="shared" si="1"/>
        <v/>
      </c>
    </row>
    <row r="73" spans="1:9" x14ac:dyDescent="0.25">
      <c r="A73">
        <f t="shared" si="9"/>
        <v>2022</v>
      </c>
      <c r="B73" s="9">
        <f t="shared" si="6"/>
        <v>3</v>
      </c>
      <c r="C73" s="10">
        <f t="shared" si="3"/>
        <v>282.42521344758893</v>
      </c>
      <c r="D73" s="10">
        <f t="shared" si="4"/>
        <v>37.382812175926496</v>
      </c>
      <c r="E73" s="10">
        <f t="shared" si="7"/>
        <v>245.04240127166244</v>
      </c>
      <c r="F73" s="10">
        <f t="shared" si="8"/>
        <v>17903.396250495793</v>
      </c>
      <c r="G73" s="3"/>
      <c r="H73" s="14" t="str">
        <f t="shared" si="0"/>
        <v/>
      </c>
      <c r="I73" s="14" t="str">
        <f t="shared" si="1"/>
        <v/>
      </c>
    </row>
    <row r="74" spans="1:9" x14ac:dyDescent="0.25">
      <c r="A74">
        <f t="shared" si="9"/>
        <v>2022</v>
      </c>
      <c r="B74" s="9">
        <f t="shared" si="6"/>
        <v>4</v>
      </c>
      <c r="C74" s="10">
        <f t="shared" si="3"/>
        <v>282.42521344758893</v>
      </c>
      <c r="D74" s="10">
        <f t="shared" si="4"/>
        <v>36.878064950137762</v>
      </c>
      <c r="E74" s="10">
        <f t="shared" si="7"/>
        <v>245.54714849745116</v>
      </c>
      <c r="F74" s="10">
        <f t="shared" si="8"/>
        <v>17657.849101998341</v>
      </c>
      <c r="G74" s="3"/>
      <c r="H74" s="14" t="str">
        <f t="shared" si="0"/>
        <v/>
      </c>
      <c r="I74" s="14" t="str">
        <f t="shared" si="1"/>
        <v/>
      </c>
    </row>
    <row r="75" spans="1:9" x14ac:dyDescent="0.25">
      <c r="A75">
        <f t="shared" si="9"/>
        <v>2022</v>
      </c>
      <c r="B75" s="9">
        <f t="shared" si="6"/>
        <v>5</v>
      </c>
      <c r="C75" s="10">
        <f t="shared" si="3"/>
        <v>282.42521344758893</v>
      </c>
      <c r="D75" s="10">
        <f t="shared" si="4"/>
        <v>36.372278027706251</v>
      </c>
      <c r="E75" s="10">
        <f t="shared" si="7"/>
        <v>246.05293541988269</v>
      </c>
      <c r="F75" s="10">
        <f t="shared" si="8"/>
        <v>17411.796166578457</v>
      </c>
      <c r="G75" s="3"/>
      <c r="H75" s="14" t="str">
        <f t="shared" si="0"/>
        <v/>
      </c>
      <c r="I75" s="14" t="str">
        <f t="shared" si="1"/>
        <v/>
      </c>
    </row>
    <row r="76" spans="1:9" x14ac:dyDescent="0.25">
      <c r="A76">
        <f t="shared" si="9"/>
        <v>2022</v>
      </c>
      <c r="B76" s="9">
        <f t="shared" si="6"/>
        <v>6</v>
      </c>
      <c r="C76" s="10">
        <f t="shared" si="3"/>
        <v>282.42521344758893</v>
      </c>
      <c r="D76" s="10">
        <f t="shared" si="4"/>
        <v>35.865449267027103</v>
      </c>
      <c r="E76" s="10">
        <f t="shared" si="7"/>
        <v>246.55976418056184</v>
      </c>
      <c r="F76" s="10">
        <f t="shared" si="8"/>
        <v>17165.236402397895</v>
      </c>
      <c r="G76" s="3"/>
      <c r="H76" s="14" t="str">
        <f t="shared" si="0"/>
        <v/>
      </c>
      <c r="I76" s="14" t="str">
        <f t="shared" si="1"/>
        <v/>
      </c>
    </row>
    <row r="77" spans="1:9" x14ac:dyDescent="0.25">
      <c r="A77">
        <f t="shared" si="9"/>
        <v>2022</v>
      </c>
      <c r="B77" s="9">
        <f t="shared" si="6"/>
        <v>7</v>
      </c>
      <c r="C77" s="10">
        <f t="shared" si="3"/>
        <v>282.42521344758893</v>
      </c>
      <c r="D77" s="10">
        <f t="shared" si="4"/>
        <v>35.357576522084109</v>
      </c>
      <c r="E77" s="10">
        <f t="shared" si="7"/>
        <v>247.06763692550481</v>
      </c>
      <c r="F77" s="10">
        <f t="shared" si="8"/>
        <v>16918.16876547239</v>
      </c>
      <c r="G77" s="3"/>
      <c r="H77" s="14" t="str">
        <f t="shared" si="0"/>
        <v/>
      </c>
      <c r="I77" s="14" t="str">
        <f t="shared" si="1"/>
        <v/>
      </c>
    </row>
    <row r="78" spans="1:9" x14ac:dyDescent="0.25">
      <c r="A78">
        <f t="shared" si="9"/>
        <v>2022</v>
      </c>
      <c r="B78" s="9">
        <f t="shared" si="6"/>
        <v>8</v>
      </c>
      <c r="C78" s="10">
        <f t="shared" si="3"/>
        <v>282.42521344758893</v>
      </c>
      <c r="D78" s="10">
        <f t="shared" si="4"/>
        <v>34.848657642440614</v>
      </c>
      <c r="E78" s="10">
        <f t="shared" si="7"/>
        <v>247.5765558051483</v>
      </c>
      <c r="F78" s="10">
        <f t="shared" si="8"/>
        <v>16670.59220966724</v>
      </c>
      <c r="G78" s="3"/>
      <c r="H78" s="14" t="str">
        <f t="shared" si="0"/>
        <v/>
      </c>
      <c r="I78" s="14" t="str">
        <f t="shared" si="1"/>
        <v/>
      </c>
    </row>
    <row r="79" spans="1:9" x14ac:dyDescent="0.25">
      <c r="A79">
        <f t="shared" si="9"/>
        <v>2022</v>
      </c>
      <c r="B79" s="9">
        <f t="shared" si="6"/>
        <v>9</v>
      </c>
      <c r="C79" s="10">
        <f t="shared" si="3"/>
        <v>282.42521344758893</v>
      </c>
      <c r="D79" s="10">
        <f t="shared" si="4"/>
        <v>34.338690473230422</v>
      </c>
      <c r="E79" s="10">
        <f t="shared" si="7"/>
        <v>248.0865229743585</v>
      </c>
      <c r="F79" s="10">
        <f t="shared" si="8"/>
        <v>16422.505686692883</v>
      </c>
      <c r="G79" s="3"/>
      <c r="H79" s="14" t="str">
        <f t="shared" si="0"/>
        <v/>
      </c>
      <c r="I79" s="14" t="str">
        <f t="shared" si="1"/>
        <v/>
      </c>
    </row>
    <row r="80" spans="1:9" x14ac:dyDescent="0.25">
      <c r="A80">
        <f t="shared" si="9"/>
        <v>2022</v>
      </c>
      <c r="B80" s="9">
        <f t="shared" si="6"/>
        <v>10</v>
      </c>
      <c r="C80" s="10">
        <f t="shared" si="3"/>
        <v>282.42521344758893</v>
      </c>
      <c r="D80" s="10">
        <f t="shared" si="4"/>
        <v>33.827672855148663</v>
      </c>
      <c r="E80" s="10">
        <f t="shared" si="7"/>
        <v>248.59754059244028</v>
      </c>
      <c r="F80" s="10">
        <f t="shared" si="8"/>
        <v>16173.908146100443</v>
      </c>
      <c r="G80" s="3"/>
      <c r="H80" s="14" t="str">
        <f t="shared" si="0"/>
        <v/>
      </c>
      <c r="I80" s="14" t="str">
        <f t="shared" si="1"/>
        <v/>
      </c>
    </row>
    <row r="81" spans="1:9" x14ac:dyDescent="0.25">
      <c r="A81">
        <f t="shared" si="9"/>
        <v>2022</v>
      </c>
      <c r="B81" s="9">
        <f t="shared" si="6"/>
        <v>11</v>
      </c>
      <c r="C81" s="10">
        <f t="shared" si="3"/>
        <v>282.42521344758893</v>
      </c>
      <c r="D81" s="10">
        <f t="shared" si="4"/>
        <v>33.315602624442654</v>
      </c>
      <c r="E81" s="10">
        <f t="shared" si="7"/>
        <v>249.10961082314628</v>
      </c>
      <c r="F81" s="10">
        <f t="shared" si="8"/>
        <v>15924.798535277296</v>
      </c>
      <c r="G81" s="3"/>
      <c r="H81" s="14" t="str">
        <f t="shared" si="0"/>
        <v>Rente 2022</v>
      </c>
      <c r="I81" s="14" t="str">
        <f t="shared" si="1"/>
        <v>Aflossing 2022</v>
      </c>
    </row>
    <row r="82" spans="1:9" x14ac:dyDescent="0.25">
      <c r="A82">
        <f t="shared" si="9"/>
        <v>2022</v>
      </c>
      <c r="B82" s="9">
        <f t="shared" si="6"/>
        <v>12</v>
      </c>
      <c r="C82" s="10">
        <f t="shared" si="3"/>
        <v>282.42521344758893</v>
      </c>
      <c r="D82" s="10">
        <f t="shared" si="4"/>
        <v>32.802477612902727</v>
      </c>
      <c r="E82" s="10">
        <f t="shared" si="7"/>
        <v>249.62273583468621</v>
      </c>
      <c r="F82" s="10">
        <f t="shared" si="8"/>
        <v>15675.17579944261</v>
      </c>
      <c r="G82" s="3"/>
      <c r="H82" s="14">
        <f t="shared" si="0"/>
        <v>427.27</v>
      </c>
      <c r="I82" s="14">
        <f t="shared" si="1"/>
        <v>2961.84</v>
      </c>
    </row>
    <row r="83" spans="1:9" x14ac:dyDescent="0.25">
      <c r="A83">
        <f t="shared" si="9"/>
        <v>2023</v>
      </c>
      <c r="B83" s="9">
        <f t="shared" si="6"/>
        <v>1</v>
      </c>
      <c r="C83" s="10">
        <f t="shared" si="3"/>
        <v>282.42521344758893</v>
      </c>
      <c r="D83" s="10">
        <f t="shared" si="4"/>
        <v>32.288295647853069</v>
      </c>
      <c r="E83" s="10">
        <f t="shared" si="7"/>
        <v>250.13691779973587</v>
      </c>
      <c r="F83" s="10">
        <f t="shared" si="8"/>
        <v>15425.038881642873</v>
      </c>
      <c r="G83" s="3"/>
      <c r="H83" s="14" t="str">
        <f t="shared" si="0"/>
        <v/>
      </c>
      <c r="I83" s="14" t="str">
        <f t="shared" si="1"/>
        <v/>
      </c>
    </row>
    <row r="84" spans="1:9" x14ac:dyDescent="0.25">
      <c r="A84">
        <f t="shared" si="9"/>
        <v>2023</v>
      </c>
      <c r="B84" s="9">
        <f t="shared" si="6"/>
        <v>2</v>
      </c>
      <c r="C84" s="10">
        <f t="shared" si="3"/>
        <v>282.42521344758893</v>
      </c>
      <c r="D84" s="10">
        <f t="shared" si="4"/>
        <v>31.773054552142497</v>
      </c>
      <c r="E84" s="10">
        <f t="shared" si="7"/>
        <v>250.65215889544643</v>
      </c>
      <c r="F84" s="10">
        <f t="shared" si="8"/>
        <v>15174.386722747427</v>
      </c>
      <c r="G84" s="3"/>
      <c r="H84" s="14" t="str">
        <f t="shared" si="0"/>
        <v/>
      </c>
      <c r="I84" s="14" t="str">
        <f t="shared" si="1"/>
        <v/>
      </c>
    </row>
    <row r="85" spans="1:9" x14ac:dyDescent="0.25">
      <c r="A85">
        <f t="shared" si="9"/>
        <v>2023</v>
      </c>
      <c r="B85" s="9">
        <f t="shared" si="6"/>
        <v>3</v>
      </c>
      <c r="C85" s="10">
        <f t="shared" si="3"/>
        <v>282.42521344758893</v>
      </c>
      <c r="D85" s="10">
        <f t="shared" si="4"/>
        <v>31.256752144135273</v>
      </c>
      <c r="E85" s="10">
        <f t="shared" si="7"/>
        <v>251.16846130345365</v>
      </c>
      <c r="F85" s="10">
        <f t="shared" si="8"/>
        <v>14923.218261443973</v>
      </c>
      <c r="G85" s="3"/>
      <c r="H85" s="14" t="str">
        <f t="shared" si="0"/>
        <v/>
      </c>
      <c r="I85" s="14" t="str">
        <f t="shared" si="1"/>
        <v/>
      </c>
    </row>
    <row r="86" spans="1:9" x14ac:dyDescent="0.25">
      <c r="A86">
        <f t="shared" si="9"/>
        <v>2023</v>
      </c>
      <c r="B86" s="9">
        <f t="shared" si="6"/>
        <v>4</v>
      </c>
      <c r="C86" s="10">
        <f t="shared" si="3"/>
        <v>282.42521344758893</v>
      </c>
      <c r="D86" s="10">
        <f t="shared" si="4"/>
        <v>30.739386237701826</v>
      </c>
      <c r="E86" s="10">
        <f t="shared" si="7"/>
        <v>251.68582720988709</v>
      </c>
      <c r="F86" s="10">
        <f t="shared" si="8"/>
        <v>14671.532434234086</v>
      </c>
      <c r="G86" s="3"/>
      <c r="H86" s="14" t="str">
        <f t="shared" ref="H86:H149" si="10">IF($B86=12,ROUND(SUM(D75:D86),2),IF($B87=12,H$21&amp;" "&amp;$A87,""))</f>
        <v/>
      </c>
      <c r="I86" s="14" t="str">
        <f t="shared" ref="I86:I149" si="11">IF($B86=12,ROUND(SUM(E75:E86),2),IF($B87=12,I$21&amp;" "&amp;$A87,""))</f>
        <v/>
      </c>
    </row>
    <row r="87" spans="1:9" x14ac:dyDescent="0.25">
      <c r="A87">
        <f t="shared" si="9"/>
        <v>2023</v>
      </c>
      <c r="B87" s="9">
        <f t="shared" si="6"/>
        <v>5</v>
      </c>
      <c r="C87" s="10">
        <f t="shared" ref="C87:C150" si="12">IF(F86&lt;1,0,C86)</f>
        <v>282.42521344758893</v>
      </c>
      <c r="D87" s="10">
        <f t="shared" ref="D87:D150" si="13">F86*ren</f>
        <v>30.220954642209527</v>
      </c>
      <c r="E87" s="10">
        <f t="shared" si="7"/>
        <v>252.2042588053794</v>
      </c>
      <c r="F87" s="10">
        <f t="shared" si="8"/>
        <v>14419.328175428707</v>
      </c>
      <c r="G87" s="3"/>
      <c r="H87" s="14" t="str">
        <f t="shared" si="10"/>
        <v/>
      </c>
      <c r="I87" s="14" t="str">
        <f t="shared" si="11"/>
        <v/>
      </c>
    </row>
    <row r="88" spans="1:9" x14ac:dyDescent="0.25">
      <c r="A88">
        <f t="shared" si="9"/>
        <v>2023</v>
      </c>
      <c r="B88" s="9">
        <f t="shared" si="6"/>
        <v>6</v>
      </c>
      <c r="C88" s="10">
        <f t="shared" si="12"/>
        <v>282.42521344758893</v>
      </c>
      <c r="D88" s="10">
        <f t="shared" si="13"/>
        <v>29.701455162513401</v>
      </c>
      <c r="E88" s="10">
        <f t="shared" si="7"/>
        <v>252.72375828507552</v>
      </c>
      <c r="F88" s="10">
        <f t="shared" si="8"/>
        <v>14166.604417143632</v>
      </c>
      <c r="G88" s="3"/>
      <c r="H88" s="14" t="str">
        <f t="shared" si="10"/>
        <v/>
      </c>
      <c r="I88" s="14" t="str">
        <f t="shared" si="11"/>
        <v/>
      </c>
    </row>
    <row r="89" spans="1:9" x14ac:dyDescent="0.25">
      <c r="A89">
        <f t="shared" si="9"/>
        <v>2023</v>
      </c>
      <c r="B89" s="9">
        <f t="shared" si="6"/>
        <v>7</v>
      </c>
      <c r="C89" s="10">
        <f t="shared" si="12"/>
        <v>282.42521344758893</v>
      </c>
      <c r="D89" s="10">
        <f t="shared" si="13"/>
        <v>29.180885598946833</v>
      </c>
      <c r="E89" s="10">
        <f t="shared" si="7"/>
        <v>253.24432784864209</v>
      </c>
      <c r="F89" s="10">
        <f t="shared" si="8"/>
        <v>13913.360089294989</v>
      </c>
      <c r="G89" s="3"/>
      <c r="H89" s="14" t="str">
        <f t="shared" si="10"/>
        <v/>
      </c>
      <c r="I89" s="14" t="str">
        <f t="shared" si="11"/>
        <v/>
      </c>
    </row>
    <row r="90" spans="1:9" x14ac:dyDescent="0.25">
      <c r="A90">
        <f t="shared" si="9"/>
        <v>2023</v>
      </c>
      <c r="B90" s="9">
        <f t="shared" ref="B90:B153" si="14">IF(B89=12,1,B89+1)</f>
        <v>8</v>
      </c>
      <c r="C90" s="10">
        <f t="shared" si="12"/>
        <v>282.42521344758893</v>
      </c>
      <c r="D90" s="10">
        <f t="shared" si="13"/>
        <v>28.659243747312253</v>
      </c>
      <c r="E90" s="10">
        <f t="shared" ref="E90:E153" si="15">C90-D90</f>
        <v>253.76596970027668</v>
      </c>
      <c r="F90" s="10">
        <f t="shared" si="8"/>
        <v>13659.594119594713</v>
      </c>
      <c r="G90" s="3"/>
      <c r="H90" s="14" t="str">
        <f t="shared" si="10"/>
        <v/>
      </c>
      <c r="I90" s="14" t="str">
        <f t="shared" si="11"/>
        <v/>
      </c>
    </row>
    <row r="91" spans="1:9" x14ac:dyDescent="0.25">
      <c r="A91">
        <f t="shared" si="9"/>
        <v>2023</v>
      </c>
      <c r="B91" s="9">
        <f t="shared" si="14"/>
        <v>9</v>
      </c>
      <c r="C91" s="10">
        <f t="shared" si="12"/>
        <v>282.42521344758893</v>
      </c>
      <c r="D91" s="10">
        <f t="shared" si="13"/>
        <v>28.136527398871809</v>
      </c>
      <c r="E91" s="10">
        <f t="shared" si="15"/>
        <v>254.28868604871712</v>
      </c>
      <c r="F91" s="10">
        <f t="shared" ref="F91:F154" si="16">F90-E91</f>
        <v>13405.305433545995</v>
      </c>
      <c r="G91" s="3"/>
      <c r="H91" s="14" t="str">
        <f t="shared" si="10"/>
        <v/>
      </c>
      <c r="I91" s="14" t="str">
        <f t="shared" si="11"/>
        <v/>
      </c>
    </row>
    <row r="92" spans="1:9" x14ac:dyDescent="0.25">
      <c r="A92">
        <f t="shared" si="9"/>
        <v>2023</v>
      </c>
      <c r="B92" s="9">
        <f t="shared" si="14"/>
        <v>10</v>
      </c>
      <c r="C92" s="10">
        <f t="shared" si="12"/>
        <v>282.42521344758893</v>
      </c>
      <c r="D92" s="10">
        <f t="shared" si="13"/>
        <v>27.612734340338008</v>
      </c>
      <c r="E92" s="10">
        <f t="shared" si="15"/>
        <v>254.81247910725091</v>
      </c>
      <c r="F92" s="10">
        <f t="shared" si="16"/>
        <v>13150.492954438743</v>
      </c>
      <c r="G92" s="3"/>
      <c r="H92" s="14" t="str">
        <f t="shared" si="10"/>
        <v/>
      </c>
      <c r="I92" s="14" t="str">
        <f t="shared" si="11"/>
        <v/>
      </c>
    </row>
    <row r="93" spans="1:9" x14ac:dyDescent="0.25">
      <c r="A93">
        <f t="shared" si="9"/>
        <v>2023</v>
      </c>
      <c r="B93" s="9">
        <f t="shared" si="14"/>
        <v>11</v>
      </c>
      <c r="C93" s="10">
        <f t="shared" si="12"/>
        <v>282.42521344758893</v>
      </c>
      <c r="D93" s="10">
        <f t="shared" si="13"/>
        <v>27.087862353864345</v>
      </c>
      <c r="E93" s="10">
        <f t="shared" si="15"/>
        <v>255.33735109372458</v>
      </c>
      <c r="F93" s="10">
        <f t="shared" si="16"/>
        <v>12895.155603345018</v>
      </c>
      <c r="G93" s="3"/>
      <c r="H93" s="14" t="str">
        <f t="shared" si="10"/>
        <v>Rente 2023</v>
      </c>
      <c r="I93" s="14" t="str">
        <f t="shared" si="11"/>
        <v>Aflossing 2023</v>
      </c>
    </row>
    <row r="94" spans="1:9" x14ac:dyDescent="0.25">
      <c r="A94">
        <f t="shared" si="9"/>
        <v>2023</v>
      </c>
      <c r="B94" s="9">
        <f t="shared" si="14"/>
        <v>12</v>
      </c>
      <c r="C94" s="10">
        <f t="shared" si="12"/>
        <v>282.42521344758893</v>
      </c>
      <c r="D94" s="10">
        <f t="shared" si="13"/>
        <v>26.561909217035918</v>
      </c>
      <c r="E94" s="10">
        <f t="shared" si="15"/>
        <v>255.86330423055301</v>
      </c>
      <c r="F94" s="10">
        <f t="shared" si="16"/>
        <v>12639.292299114464</v>
      </c>
      <c r="G94" s="3"/>
      <c r="H94" s="14">
        <f t="shared" si="10"/>
        <v>353.22</v>
      </c>
      <c r="I94" s="14">
        <f t="shared" si="11"/>
        <v>3035.88</v>
      </c>
    </row>
    <row r="95" spans="1:9" x14ac:dyDescent="0.25">
      <c r="A95">
        <f t="shared" si="9"/>
        <v>2024</v>
      </c>
      <c r="B95" s="9">
        <f t="shared" si="14"/>
        <v>1</v>
      </c>
      <c r="C95" s="10">
        <f t="shared" si="12"/>
        <v>282.42521344758893</v>
      </c>
      <c r="D95" s="10">
        <f t="shared" si="13"/>
        <v>26.034872702860017</v>
      </c>
      <c r="E95" s="10">
        <f t="shared" si="15"/>
        <v>256.39034074472892</v>
      </c>
      <c r="F95" s="10">
        <f t="shared" si="16"/>
        <v>12382.901958369735</v>
      </c>
      <c r="G95" s="3"/>
      <c r="H95" s="14" t="str">
        <f t="shared" si="10"/>
        <v/>
      </c>
      <c r="I95" s="14" t="str">
        <f t="shared" si="11"/>
        <v/>
      </c>
    </row>
    <row r="96" spans="1:9" x14ac:dyDescent="0.25">
      <c r="A96">
        <f t="shared" si="9"/>
        <v>2024</v>
      </c>
      <c r="B96" s="9">
        <f t="shared" si="14"/>
        <v>2</v>
      </c>
      <c r="C96" s="10">
        <f t="shared" si="12"/>
        <v>282.42521344758893</v>
      </c>
      <c r="D96" s="10">
        <f t="shared" si="13"/>
        <v>25.506750579756687</v>
      </c>
      <c r="E96" s="10">
        <f t="shared" si="15"/>
        <v>256.91846286783226</v>
      </c>
      <c r="F96" s="10">
        <f t="shared" si="16"/>
        <v>12125.983495501903</v>
      </c>
      <c r="G96" s="3"/>
      <c r="H96" s="14" t="str">
        <f t="shared" si="10"/>
        <v/>
      </c>
      <c r="I96" s="14" t="str">
        <f t="shared" si="11"/>
        <v/>
      </c>
    </row>
    <row r="97" spans="1:9" x14ac:dyDescent="0.25">
      <c r="A97">
        <f t="shared" si="9"/>
        <v>2024</v>
      </c>
      <c r="B97" s="9">
        <f t="shared" si="14"/>
        <v>3</v>
      </c>
      <c r="C97" s="10">
        <f t="shared" si="12"/>
        <v>282.42521344758893</v>
      </c>
      <c r="D97" s="10">
        <f t="shared" si="13"/>
        <v>24.97754061154928</v>
      </c>
      <c r="E97" s="10">
        <f t="shared" si="15"/>
        <v>257.44767283603966</v>
      </c>
      <c r="F97" s="10">
        <f t="shared" si="16"/>
        <v>11868.535822665863</v>
      </c>
      <c r="G97" s="3"/>
      <c r="H97" s="14" t="str">
        <f t="shared" si="10"/>
        <v/>
      </c>
      <c r="I97" s="14" t="str">
        <f t="shared" si="11"/>
        <v/>
      </c>
    </row>
    <row r="98" spans="1:9" x14ac:dyDescent="0.25">
      <c r="A98">
        <f t="shared" si="9"/>
        <v>2024</v>
      </c>
      <c r="B98" s="9">
        <f t="shared" si="14"/>
        <v>4</v>
      </c>
      <c r="C98" s="10">
        <f t="shared" si="12"/>
        <v>282.42521344758893</v>
      </c>
      <c r="D98" s="10">
        <f t="shared" si="13"/>
        <v>24.447240557454997</v>
      </c>
      <c r="E98" s="10">
        <f t="shared" si="15"/>
        <v>257.97797289013391</v>
      </c>
      <c r="F98" s="10">
        <f t="shared" si="16"/>
        <v>11610.557849775729</v>
      </c>
      <c r="G98" s="3"/>
      <c r="H98" s="14" t="str">
        <f t="shared" si="10"/>
        <v/>
      </c>
      <c r="I98" s="14" t="str">
        <f t="shared" si="11"/>
        <v/>
      </c>
    </row>
    <row r="99" spans="1:9" x14ac:dyDescent="0.25">
      <c r="A99">
        <f t="shared" si="9"/>
        <v>2024</v>
      </c>
      <c r="B99" s="9">
        <f t="shared" si="14"/>
        <v>5</v>
      </c>
      <c r="C99" s="10">
        <f t="shared" si="12"/>
        <v>282.42521344758893</v>
      </c>
      <c r="D99" s="10">
        <f t="shared" si="13"/>
        <v>23.915848172075389</v>
      </c>
      <c r="E99" s="10">
        <f t="shared" si="15"/>
        <v>258.50936527551352</v>
      </c>
      <c r="F99" s="10">
        <f t="shared" si="16"/>
        <v>11352.048484500216</v>
      </c>
      <c r="G99" s="3"/>
      <c r="H99" s="14" t="str">
        <f t="shared" si="10"/>
        <v/>
      </c>
      <c r="I99" s="14" t="str">
        <f t="shared" si="11"/>
        <v/>
      </c>
    </row>
    <row r="100" spans="1:9" x14ac:dyDescent="0.25">
      <c r="A100">
        <f t="shared" si="9"/>
        <v>2024</v>
      </c>
      <c r="B100" s="9">
        <f t="shared" si="14"/>
        <v>6</v>
      </c>
      <c r="C100" s="10">
        <f t="shared" si="12"/>
        <v>282.42521344758893</v>
      </c>
      <c r="D100" s="10">
        <f t="shared" si="13"/>
        <v>23.383361205386862</v>
      </c>
      <c r="E100" s="10">
        <f t="shared" si="15"/>
        <v>259.04185224220208</v>
      </c>
      <c r="F100" s="10">
        <f t="shared" si="16"/>
        <v>11093.006632258013</v>
      </c>
      <c r="G100" s="3"/>
      <c r="H100" s="14" t="str">
        <f t="shared" si="10"/>
        <v/>
      </c>
      <c r="I100" s="14" t="str">
        <f t="shared" si="11"/>
        <v/>
      </c>
    </row>
    <row r="101" spans="1:9" x14ac:dyDescent="0.25">
      <c r="A101">
        <f t="shared" ref="A101:A164" si="17">IF(B101=1,A100+1,A100)</f>
        <v>2024</v>
      </c>
      <c r="B101" s="9">
        <f t="shared" si="14"/>
        <v>7</v>
      </c>
      <c r="C101" s="10">
        <f t="shared" si="12"/>
        <v>282.42521344758893</v>
      </c>
      <c r="D101" s="10">
        <f t="shared" si="13"/>
        <v>22.849777402731132</v>
      </c>
      <c r="E101" s="10">
        <f t="shared" si="15"/>
        <v>259.57543604485778</v>
      </c>
      <c r="F101" s="10">
        <f t="shared" si="16"/>
        <v>10833.431196213156</v>
      </c>
      <c r="G101" s="3"/>
      <c r="H101" s="14" t="str">
        <f t="shared" si="10"/>
        <v/>
      </c>
      <c r="I101" s="14" t="str">
        <f t="shared" si="11"/>
        <v/>
      </c>
    </row>
    <row r="102" spans="1:9" x14ac:dyDescent="0.25">
      <c r="A102">
        <f t="shared" si="17"/>
        <v>2024</v>
      </c>
      <c r="B102" s="9">
        <f t="shared" si="14"/>
        <v>8</v>
      </c>
      <c r="C102" s="10">
        <f t="shared" si="12"/>
        <v>282.42521344758893</v>
      </c>
      <c r="D102" s="10">
        <f t="shared" si="13"/>
        <v>22.315094504805689</v>
      </c>
      <c r="E102" s="10">
        <f t="shared" si="15"/>
        <v>260.11011894278323</v>
      </c>
      <c r="F102" s="10">
        <f t="shared" si="16"/>
        <v>10573.321077270373</v>
      </c>
      <c r="G102" s="3"/>
      <c r="H102" s="14" t="str">
        <f t="shared" si="10"/>
        <v/>
      </c>
      <c r="I102" s="14" t="str">
        <f t="shared" si="11"/>
        <v/>
      </c>
    </row>
    <row r="103" spans="1:9" x14ac:dyDescent="0.25">
      <c r="A103">
        <f t="shared" si="17"/>
        <v>2024</v>
      </c>
      <c r="B103" s="9">
        <f t="shared" si="14"/>
        <v>9</v>
      </c>
      <c r="C103" s="10">
        <f t="shared" si="12"/>
        <v>282.42521344758893</v>
      </c>
      <c r="D103" s="10">
        <f t="shared" si="13"/>
        <v>21.779310247654237</v>
      </c>
      <c r="E103" s="10">
        <f t="shared" si="15"/>
        <v>260.64590319993471</v>
      </c>
      <c r="F103" s="10">
        <f t="shared" si="16"/>
        <v>10312.675174070439</v>
      </c>
      <c r="G103" s="3"/>
      <c r="H103" s="14" t="str">
        <f t="shared" si="10"/>
        <v/>
      </c>
      <c r="I103" s="14" t="str">
        <f t="shared" si="11"/>
        <v/>
      </c>
    </row>
    <row r="104" spans="1:9" x14ac:dyDescent="0.25">
      <c r="A104">
        <f t="shared" si="17"/>
        <v>2024</v>
      </c>
      <c r="B104" s="9">
        <f t="shared" si="14"/>
        <v>10</v>
      </c>
      <c r="C104" s="10">
        <f t="shared" si="12"/>
        <v>282.42521344758893</v>
      </c>
      <c r="D104" s="10">
        <f t="shared" si="13"/>
        <v>21.242422362657091</v>
      </c>
      <c r="E104" s="10">
        <f t="shared" si="15"/>
        <v>261.18279108493186</v>
      </c>
      <c r="F104" s="10">
        <f t="shared" si="16"/>
        <v>10051.492382985507</v>
      </c>
      <c r="G104" s="3"/>
      <c r="H104" s="14" t="str">
        <f t="shared" si="10"/>
        <v/>
      </c>
      <c r="I104" s="14" t="str">
        <f t="shared" si="11"/>
        <v/>
      </c>
    </row>
    <row r="105" spans="1:9" x14ac:dyDescent="0.25">
      <c r="A105">
        <f t="shared" si="17"/>
        <v>2024</v>
      </c>
      <c r="B105" s="9">
        <f t="shared" si="14"/>
        <v>11</v>
      </c>
      <c r="C105" s="10">
        <f t="shared" si="12"/>
        <v>282.42521344758893</v>
      </c>
      <c r="D105" s="10">
        <f t="shared" si="13"/>
        <v>20.70442857652159</v>
      </c>
      <c r="E105" s="10">
        <f t="shared" si="15"/>
        <v>261.72078487106734</v>
      </c>
      <c r="F105" s="10">
        <f t="shared" si="16"/>
        <v>9789.7715981144393</v>
      </c>
      <c r="G105" s="3"/>
      <c r="H105" s="14" t="str">
        <f t="shared" si="10"/>
        <v>Rente 2024</v>
      </c>
      <c r="I105" s="14" t="str">
        <f t="shared" si="11"/>
        <v>Aflossing 2024</v>
      </c>
    </row>
    <row r="106" spans="1:9" x14ac:dyDescent="0.25">
      <c r="A106">
        <f t="shared" si="17"/>
        <v>2024</v>
      </c>
      <c r="B106" s="9">
        <f t="shared" si="14"/>
        <v>12</v>
      </c>
      <c r="C106" s="10">
        <f t="shared" si="12"/>
        <v>282.42521344758893</v>
      </c>
      <c r="D106" s="10">
        <f t="shared" si="13"/>
        <v>20.165326611272455</v>
      </c>
      <c r="E106" s="10">
        <f t="shared" si="15"/>
        <v>262.25988683631647</v>
      </c>
      <c r="F106" s="10">
        <f t="shared" si="16"/>
        <v>9527.5117112781227</v>
      </c>
      <c r="G106" s="3"/>
      <c r="H106" s="14">
        <f t="shared" si="10"/>
        <v>277.32</v>
      </c>
      <c r="I106" s="14">
        <f t="shared" si="11"/>
        <v>3111.78</v>
      </c>
    </row>
    <row r="107" spans="1:9" x14ac:dyDescent="0.25">
      <c r="A107">
        <f t="shared" si="17"/>
        <v>2025</v>
      </c>
      <c r="B107" s="9">
        <f t="shared" si="14"/>
        <v>1</v>
      </c>
      <c r="C107" s="10">
        <f t="shared" si="12"/>
        <v>282.42521344758893</v>
      </c>
      <c r="D107" s="10">
        <f t="shared" si="13"/>
        <v>19.625114184242157</v>
      </c>
      <c r="E107" s="10">
        <f t="shared" si="15"/>
        <v>262.80009926334679</v>
      </c>
      <c r="F107" s="10">
        <f t="shared" si="16"/>
        <v>9264.7116120147766</v>
      </c>
      <c r="G107" s="3"/>
      <c r="H107" s="14" t="str">
        <f t="shared" si="10"/>
        <v/>
      </c>
      <c r="I107" s="14" t="str">
        <f t="shared" si="11"/>
        <v/>
      </c>
    </row>
    <row r="108" spans="1:9" x14ac:dyDescent="0.25">
      <c r="A108">
        <f t="shared" si="17"/>
        <v>2025</v>
      </c>
      <c r="B108" s="9">
        <f t="shared" si="14"/>
        <v>2</v>
      </c>
      <c r="C108" s="10">
        <f t="shared" si="12"/>
        <v>282.42521344758893</v>
      </c>
      <c r="D108" s="10">
        <f t="shared" si="13"/>
        <v>19.083789008061245</v>
      </c>
      <c r="E108" s="10">
        <f t="shared" si="15"/>
        <v>263.34142443952771</v>
      </c>
      <c r="F108" s="10">
        <f t="shared" si="16"/>
        <v>9001.3701875752486</v>
      </c>
      <c r="G108" s="3"/>
      <c r="H108" s="14" t="str">
        <f t="shared" si="10"/>
        <v/>
      </c>
      <c r="I108" s="14" t="str">
        <f t="shared" si="11"/>
        <v/>
      </c>
    </row>
    <row r="109" spans="1:9" x14ac:dyDescent="0.25">
      <c r="A109">
        <f t="shared" si="17"/>
        <v>2025</v>
      </c>
      <c r="B109" s="9">
        <f t="shared" si="14"/>
        <v>3</v>
      </c>
      <c r="C109" s="10">
        <f t="shared" si="12"/>
        <v>282.42521344758893</v>
      </c>
      <c r="D109" s="10">
        <f t="shared" si="13"/>
        <v>18.541348790648652</v>
      </c>
      <c r="E109" s="10">
        <f t="shared" si="15"/>
        <v>263.88386465694026</v>
      </c>
      <c r="F109" s="10">
        <f t="shared" si="16"/>
        <v>8737.4863229183084</v>
      </c>
      <c r="G109" s="3"/>
      <c r="H109" s="14" t="str">
        <f t="shared" si="10"/>
        <v/>
      </c>
      <c r="I109" s="14" t="str">
        <f t="shared" si="11"/>
        <v/>
      </c>
    </row>
    <row r="110" spans="1:9" x14ac:dyDescent="0.25">
      <c r="A110">
        <f t="shared" si="17"/>
        <v>2025</v>
      </c>
      <c r="B110" s="9">
        <f t="shared" si="14"/>
        <v>4</v>
      </c>
      <c r="C110" s="10">
        <f t="shared" si="12"/>
        <v>282.42521344758893</v>
      </c>
      <c r="D110" s="10">
        <f t="shared" si="13"/>
        <v>17.997791235202016</v>
      </c>
      <c r="E110" s="10">
        <f t="shared" si="15"/>
        <v>264.42742221238689</v>
      </c>
      <c r="F110" s="10">
        <f t="shared" si="16"/>
        <v>8473.0589007059207</v>
      </c>
      <c r="G110" s="3"/>
      <c r="H110" s="14" t="str">
        <f t="shared" si="10"/>
        <v/>
      </c>
      <c r="I110" s="14" t="str">
        <f t="shared" si="11"/>
        <v/>
      </c>
    </row>
    <row r="111" spans="1:9" x14ac:dyDescent="0.25">
      <c r="A111">
        <f t="shared" si="17"/>
        <v>2025</v>
      </c>
      <c r="B111" s="9">
        <f t="shared" si="14"/>
        <v>5</v>
      </c>
      <c r="C111" s="10">
        <f t="shared" si="12"/>
        <v>282.42521344758893</v>
      </c>
      <c r="D111" s="10">
        <f t="shared" si="13"/>
        <v>17.453114040187916</v>
      </c>
      <c r="E111" s="10">
        <f t="shared" si="15"/>
        <v>264.972099407401</v>
      </c>
      <c r="F111" s="10">
        <f t="shared" si="16"/>
        <v>8208.0868012985193</v>
      </c>
      <c r="G111" s="3"/>
      <c r="H111" s="14" t="str">
        <f t="shared" si="10"/>
        <v/>
      </c>
      <c r="I111" s="14" t="str">
        <f t="shared" si="11"/>
        <v/>
      </c>
    </row>
    <row r="112" spans="1:9" x14ac:dyDescent="0.25">
      <c r="A112">
        <f t="shared" si="17"/>
        <v>2025</v>
      </c>
      <c r="B112" s="9">
        <f t="shared" si="14"/>
        <v>6</v>
      </c>
      <c r="C112" s="10">
        <f t="shared" si="12"/>
        <v>282.42521344758893</v>
      </c>
      <c r="D112" s="10">
        <f t="shared" si="13"/>
        <v>16.907314899332174</v>
      </c>
      <c r="E112" s="10">
        <f t="shared" si="15"/>
        <v>265.51789854825677</v>
      </c>
      <c r="F112" s="10">
        <f t="shared" si="16"/>
        <v>7942.5689027502622</v>
      </c>
      <c r="G112" s="3"/>
      <c r="H112" s="14" t="str">
        <f t="shared" si="10"/>
        <v/>
      </c>
      <c r="I112" s="14" t="str">
        <f t="shared" si="11"/>
        <v/>
      </c>
    </row>
    <row r="113" spans="1:9" x14ac:dyDescent="0.25">
      <c r="A113">
        <f t="shared" si="17"/>
        <v>2025</v>
      </c>
      <c r="B113" s="9">
        <f t="shared" si="14"/>
        <v>7</v>
      </c>
      <c r="C113" s="10">
        <f t="shared" si="12"/>
        <v>282.42521344758893</v>
      </c>
      <c r="D113" s="10">
        <f t="shared" si="13"/>
        <v>16.360391501610049</v>
      </c>
      <c r="E113" s="10">
        <f t="shared" si="15"/>
        <v>266.06482194597891</v>
      </c>
      <c r="F113" s="10">
        <f t="shared" si="16"/>
        <v>7676.5040808042831</v>
      </c>
      <c r="G113" s="3"/>
      <c r="H113" s="14" t="str">
        <f t="shared" si="10"/>
        <v/>
      </c>
      <c r="I113" s="14" t="str">
        <f t="shared" si="11"/>
        <v/>
      </c>
    </row>
    <row r="114" spans="1:9" x14ac:dyDescent="0.25">
      <c r="A114">
        <f t="shared" si="17"/>
        <v>2025</v>
      </c>
      <c r="B114" s="9">
        <f t="shared" si="14"/>
        <v>8</v>
      </c>
      <c r="C114" s="10">
        <f t="shared" si="12"/>
        <v>282.42521344758893</v>
      </c>
      <c r="D114" s="10">
        <f t="shared" si="13"/>
        <v>15.812341531236472</v>
      </c>
      <c r="E114" s="10">
        <f t="shared" si="15"/>
        <v>266.61287191635245</v>
      </c>
      <c r="F114" s="10">
        <f t="shared" si="16"/>
        <v>7409.8912088879306</v>
      </c>
      <c r="G114" s="3"/>
      <c r="H114" s="14" t="str">
        <f t="shared" si="10"/>
        <v/>
      </c>
      <c r="I114" s="14" t="str">
        <f t="shared" si="11"/>
        <v/>
      </c>
    </row>
    <row r="115" spans="1:9" x14ac:dyDescent="0.25">
      <c r="A115">
        <f t="shared" si="17"/>
        <v>2025</v>
      </c>
      <c r="B115" s="9">
        <f t="shared" si="14"/>
        <v>9</v>
      </c>
      <c r="C115" s="10">
        <f t="shared" si="12"/>
        <v>282.42521344758893</v>
      </c>
      <c r="D115" s="10">
        <f t="shared" si="13"/>
        <v>15.263162667656232</v>
      </c>
      <c r="E115" s="10">
        <f t="shared" si="15"/>
        <v>267.16205077993271</v>
      </c>
      <c r="F115" s="10">
        <f t="shared" si="16"/>
        <v>7142.729158107998</v>
      </c>
      <c r="G115" s="3"/>
      <c r="H115" s="14" t="str">
        <f t="shared" si="10"/>
        <v/>
      </c>
      <c r="I115" s="14" t="str">
        <f t="shared" si="11"/>
        <v/>
      </c>
    </row>
    <row r="116" spans="1:9" x14ac:dyDescent="0.25">
      <c r="A116">
        <f t="shared" si="17"/>
        <v>2025</v>
      </c>
      <c r="B116" s="9">
        <f t="shared" si="14"/>
        <v>10</v>
      </c>
      <c r="C116" s="10">
        <f t="shared" si="12"/>
        <v>282.42521344758893</v>
      </c>
      <c r="D116" s="10">
        <f t="shared" si="13"/>
        <v>14.71285258553416</v>
      </c>
      <c r="E116" s="10">
        <f t="shared" si="15"/>
        <v>267.71236086205477</v>
      </c>
      <c r="F116" s="10">
        <f t="shared" si="16"/>
        <v>6875.0167972459431</v>
      </c>
      <c r="G116" s="3"/>
      <c r="H116" s="14" t="str">
        <f t="shared" si="10"/>
        <v/>
      </c>
      <c r="I116" s="14" t="str">
        <f t="shared" si="11"/>
        <v/>
      </c>
    </row>
    <row r="117" spans="1:9" x14ac:dyDescent="0.25">
      <c r="A117">
        <f t="shared" si="17"/>
        <v>2025</v>
      </c>
      <c r="B117" s="9">
        <f t="shared" si="14"/>
        <v>11</v>
      </c>
      <c r="C117" s="10">
        <f t="shared" si="12"/>
        <v>282.42521344758893</v>
      </c>
      <c r="D117" s="10">
        <f t="shared" si="13"/>
        <v>14.161408954745269</v>
      </c>
      <c r="E117" s="10">
        <f t="shared" si="15"/>
        <v>268.26380449284363</v>
      </c>
      <c r="F117" s="10">
        <f t="shared" si="16"/>
        <v>6606.7529927530995</v>
      </c>
      <c r="G117" s="3"/>
      <c r="H117" s="14" t="str">
        <f t="shared" si="10"/>
        <v>Rente 2025</v>
      </c>
      <c r="I117" s="14" t="str">
        <f t="shared" si="11"/>
        <v>Aflossing 2025</v>
      </c>
    </row>
    <row r="118" spans="1:9" x14ac:dyDescent="0.25">
      <c r="A118">
        <f t="shared" si="17"/>
        <v>2025</v>
      </c>
      <c r="B118" s="9">
        <f t="shared" si="14"/>
        <v>12</v>
      </c>
      <c r="C118" s="10">
        <f t="shared" si="12"/>
        <v>282.42521344758893</v>
      </c>
      <c r="D118" s="10">
        <f t="shared" si="13"/>
        <v>13.608829440364909</v>
      </c>
      <c r="E118" s="10">
        <f t="shared" si="15"/>
        <v>268.81638400722403</v>
      </c>
      <c r="F118" s="10">
        <f t="shared" si="16"/>
        <v>6337.9366087458757</v>
      </c>
      <c r="G118" s="3"/>
      <c r="H118" s="14">
        <f t="shared" si="10"/>
        <v>199.53</v>
      </c>
      <c r="I118" s="14">
        <f t="shared" si="11"/>
        <v>3189.58</v>
      </c>
    </row>
    <row r="119" spans="1:9" x14ac:dyDescent="0.25">
      <c r="A119">
        <f t="shared" si="17"/>
        <v>2026</v>
      </c>
      <c r="B119" s="9">
        <f t="shared" si="14"/>
        <v>1</v>
      </c>
      <c r="C119" s="10">
        <f t="shared" si="12"/>
        <v>282.42521344758893</v>
      </c>
      <c r="D119" s="10">
        <f t="shared" si="13"/>
        <v>13.055111702658856</v>
      </c>
      <c r="E119" s="10">
        <f t="shared" si="15"/>
        <v>269.37010174493008</v>
      </c>
      <c r="F119" s="10">
        <f t="shared" si="16"/>
        <v>6068.5665070009454</v>
      </c>
      <c r="G119" s="3"/>
      <c r="H119" s="14" t="str">
        <f t="shared" si="10"/>
        <v/>
      </c>
      <c r="I119" s="14" t="str">
        <f t="shared" si="11"/>
        <v/>
      </c>
    </row>
    <row r="120" spans="1:9" x14ac:dyDescent="0.25">
      <c r="A120">
        <f t="shared" si="17"/>
        <v>2026</v>
      </c>
      <c r="B120" s="9">
        <f t="shared" si="14"/>
        <v>2</v>
      </c>
      <c r="C120" s="10">
        <f t="shared" si="12"/>
        <v>282.42521344758893</v>
      </c>
      <c r="D120" s="10">
        <f t="shared" si="13"/>
        <v>12.500253397073418</v>
      </c>
      <c r="E120" s="10">
        <f t="shared" si="15"/>
        <v>269.92496005051549</v>
      </c>
      <c r="F120" s="10">
        <f t="shared" si="16"/>
        <v>5798.64154695043</v>
      </c>
      <c r="G120" s="3"/>
      <c r="H120" s="14" t="str">
        <f t="shared" si="10"/>
        <v/>
      </c>
      <c r="I120" s="14" t="str">
        <f t="shared" si="11"/>
        <v/>
      </c>
    </row>
    <row r="121" spans="1:9" x14ac:dyDescent="0.25">
      <c r="A121">
        <f t="shared" si="17"/>
        <v>2026</v>
      </c>
      <c r="B121" s="9">
        <f t="shared" si="14"/>
        <v>3</v>
      </c>
      <c r="C121" s="10">
        <f t="shared" si="12"/>
        <v>282.42521344758893</v>
      </c>
      <c r="D121" s="10">
        <f t="shared" si="13"/>
        <v>11.944252174225515</v>
      </c>
      <c r="E121" s="10">
        <f t="shared" si="15"/>
        <v>270.48096127336339</v>
      </c>
      <c r="F121" s="10">
        <f t="shared" si="16"/>
        <v>5528.1605856770666</v>
      </c>
      <c r="G121" s="3"/>
      <c r="H121" s="14" t="str">
        <f t="shared" si="10"/>
        <v/>
      </c>
      <c r="I121" s="14" t="str">
        <f t="shared" si="11"/>
        <v/>
      </c>
    </row>
    <row r="122" spans="1:9" x14ac:dyDescent="0.25">
      <c r="A122">
        <f t="shared" si="17"/>
        <v>2026</v>
      </c>
      <c r="B122" s="9">
        <f t="shared" si="14"/>
        <v>4</v>
      </c>
      <c r="C122" s="10">
        <f t="shared" si="12"/>
        <v>282.42521344758893</v>
      </c>
      <c r="D122" s="10">
        <f t="shared" si="13"/>
        <v>11.387105679892711</v>
      </c>
      <c r="E122" s="10">
        <f t="shared" si="15"/>
        <v>271.0381077676962</v>
      </c>
      <c r="F122" s="10">
        <f t="shared" si="16"/>
        <v>5257.12247790937</v>
      </c>
      <c r="G122" s="3"/>
      <c r="H122" s="14" t="str">
        <f t="shared" si="10"/>
        <v/>
      </c>
      <c r="I122" s="14" t="str">
        <f t="shared" si="11"/>
        <v/>
      </c>
    </row>
    <row r="123" spans="1:9" x14ac:dyDescent="0.25">
      <c r="A123">
        <f t="shared" si="17"/>
        <v>2026</v>
      </c>
      <c r="B123" s="9">
        <f t="shared" si="14"/>
        <v>5</v>
      </c>
      <c r="C123" s="10">
        <f t="shared" si="12"/>
        <v>282.42521344758893</v>
      </c>
      <c r="D123" s="10">
        <f t="shared" si="13"/>
        <v>10.828811555003263</v>
      </c>
      <c r="E123" s="10">
        <f t="shared" si="15"/>
        <v>271.59640189258567</v>
      </c>
      <c r="F123" s="10">
        <f t="shared" si="16"/>
        <v>4985.5260760167839</v>
      </c>
      <c r="G123" s="3"/>
      <c r="H123" s="14" t="str">
        <f t="shared" si="10"/>
        <v/>
      </c>
      <c r="I123" s="14" t="str">
        <f t="shared" si="11"/>
        <v/>
      </c>
    </row>
    <row r="124" spans="1:9" x14ac:dyDescent="0.25">
      <c r="A124">
        <f t="shared" si="17"/>
        <v>2026</v>
      </c>
      <c r="B124" s="9">
        <f t="shared" si="14"/>
        <v>6</v>
      </c>
      <c r="C124" s="10">
        <f t="shared" si="12"/>
        <v>282.42521344758893</v>
      </c>
      <c r="D124" s="10">
        <f t="shared" si="13"/>
        <v>10.26936743562613</v>
      </c>
      <c r="E124" s="10">
        <f t="shared" si="15"/>
        <v>272.15584601196281</v>
      </c>
      <c r="F124" s="10">
        <f t="shared" si="16"/>
        <v>4713.3702300048208</v>
      </c>
      <c r="G124" s="3"/>
      <c r="H124" s="14" t="str">
        <f t="shared" si="10"/>
        <v/>
      </c>
      <c r="I124" s="14" t="str">
        <f t="shared" si="11"/>
        <v/>
      </c>
    </row>
    <row r="125" spans="1:9" x14ac:dyDescent="0.25">
      <c r="A125">
        <f t="shared" si="17"/>
        <v>2026</v>
      </c>
      <c r="B125" s="9">
        <f t="shared" si="14"/>
        <v>7</v>
      </c>
      <c r="C125" s="10">
        <f t="shared" si="12"/>
        <v>282.42521344758893</v>
      </c>
      <c r="D125" s="10">
        <f t="shared" si="13"/>
        <v>9.7087709529609505</v>
      </c>
      <c r="E125" s="10">
        <f t="shared" si="15"/>
        <v>272.71644249462798</v>
      </c>
      <c r="F125" s="10">
        <f t="shared" si="16"/>
        <v>4440.6537875101931</v>
      </c>
      <c r="G125" s="3"/>
      <c r="H125" s="14" t="str">
        <f t="shared" si="10"/>
        <v/>
      </c>
      <c r="I125" s="14" t="str">
        <f t="shared" si="11"/>
        <v/>
      </c>
    </row>
    <row r="126" spans="1:9" x14ac:dyDescent="0.25">
      <c r="A126">
        <f t="shared" si="17"/>
        <v>2026</v>
      </c>
      <c r="B126" s="9">
        <f t="shared" si="14"/>
        <v>8</v>
      </c>
      <c r="C126" s="10">
        <f t="shared" si="12"/>
        <v>282.42521344758893</v>
      </c>
      <c r="D126" s="10">
        <f t="shared" si="13"/>
        <v>9.147019733328035</v>
      </c>
      <c r="E126" s="10">
        <f t="shared" si="15"/>
        <v>273.27819371426091</v>
      </c>
      <c r="F126" s="10">
        <f t="shared" si="16"/>
        <v>4167.3755937959322</v>
      </c>
      <c r="G126" s="3"/>
      <c r="H126" s="14" t="str">
        <f t="shared" si="10"/>
        <v/>
      </c>
      <c r="I126" s="14" t="str">
        <f t="shared" si="11"/>
        <v/>
      </c>
    </row>
    <row r="127" spans="1:9" x14ac:dyDescent="0.25">
      <c r="A127">
        <f t="shared" si="17"/>
        <v>2026</v>
      </c>
      <c r="B127" s="9">
        <f t="shared" si="14"/>
        <v>9</v>
      </c>
      <c r="C127" s="10">
        <f t="shared" si="12"/>
        <v>282.42521344758893</v>
      </c>
      <c r="D127" s="10">
        <f t="shared" si="13"/>
        <v>8.5841113981582904</v>
      </c>
      <c r="E127" s="10">
        <f t="shared" si="15"/>
        <v>273.84110204943062</v>
      </c>
      <c r="F127" s="10">
        <f t="shared" si="16"/>
        <v>3893.5344917465018</v>
      </c>
      <c r="G127" s="3"/>
      <c r="H127" s="14" t="str">
        <f t="shared" si="10"/>
        <v/>
      </c>
      <c r="I127" s="14" t="str">
        <f t="shared" si="11"/>
        <v/>
      </c>
    </row>
    <row r="128" spans="1:9" x14ac:dyDescent="0.25">
      <c r="A128">
        <f t="shared" si="17"/>
        <v>2026</v>
      </c>
      <c r="B128" s="9">
        <f t="shared" si="14"/>
        <v>10</v>
      </c>
      <c r="C128" s="10">
        <f t="shared" si="12"/>
        <v>282.42521344758893</v>
      </c>
      <c r="D128" s="10">
        <f t="shared" si="13"/>
        <v>8.0200435639831653</v>
      </c>
      <c r="E128" s="10">
        <f t="shared" si="15"/>
        <v>274.40516988360577</v>
      </c>
      <c r="F128" s="10">
        <f t="shared" si="16"/>
        <v>3619.1293218628962</v>
      </c>
      <c r="G128" s="3"/>
      <c r="H128" s="14" t="str">
        <f t="shared" si="10"/>
        <v/>
      </c>
      <c r="I128" s="14" t="str">
        <f t="shared" si="11"/>
        <v/>
      </c>
    </row>
    <row r="129" spans="1:9" x14ac:dyDescent="0.25">
      <c r="A129">
        <f t="shared" si="17"/>
        <v>2026</v>
      </c>
      <c r="B129" s="9">
        <f t="shared" si="14"/>
        <v>11</v>
      </c>
      <c r="C129" s="10">
        <f t="shared" si="12"/>
        <v>282.42521344758893</v>
      </c>
      <c r="D129" s="10">
        <f t="shared" si="13"/>
        <v>7.4548138424245565</v>
      </c>
      <c r="E129" s="10">
        <f t="shared" si="15"/>
        <v>274.9703996051644</v>
      </c>
      <c r="F129" s="10">
        <f t="shared" si="16"/>
        <v>3344.1589222577318</v>
      </c>
      <c r="G129" s="3"/>
      <c r="H129" s="14" t="str">
        <f t="shared" si="10"/>
        <v>Rente 2026</v>
      </c>
      <c r="I129" s="14" t="str">
        <f t="shared" si="11"/>
        <v>Aflossing 2026</v>
      </c>
    </row>
    <row r="130" spans="1:9" x14ac:dyDescent="0.25">
      <c r="A130">
        <f t="shared" si="17"/>
        <v>2026</v>
      </c>
      <c r="B130" s="9">
        <f t="shared" si="14"/>
        <v>12</v>
      </c>
      <c r="C130" s="10">
        <f t="shared" si="12"/>
        <v>282.42521344758893</v>
      </c>
      <c r="D130" s="10">
        <f t="shared" si="13"/>
        <v>6.8884198401846861</v>
      </c>
      <c r="E130" s="10">
        <f t="shared" si="15"/>
        <v>275.53679360740426</v>
      </c>
      <c r="F130" s="10">
        <f t="shared" si="16"/>
        <v>3068.6221286503273</v>
      </c>
      <c r="G130" s="3"/>
      <c r="H130" s="14">
        <f t="shared" si="10"/>
        <v>119.79</v>
      </c>
      <c r="I130" s="14">
        <f t="shared" si="11"/>
        <v>3269.31</v>
      </c>
    </row>
    <row r="131" spans="1:9" x14ac:dyDescent="0.25">
      <c r="A131">
        <f t="shared" si="17"/>
        <v>2027</v>
      </c>
      <c r="B131" s="9">
        <f t="shared" si="14"/>
        <v>1</v>
      </c>
      <c r="C131" s="10">
        <f t="shared" si="12"/>
        <v>282.42521344758893</v>
      </c>
      <c r="D131" s="10">
        <f t="shared" si="13"/>
        <v>6.3208591590359813</v>
      </c>
      <c r="E131" s="10">
        <f t="shared" si="15"/>
        <v>276.10435428855294</v>
      </c>
      <c r="F131" s="10">
        <f t="shared" si="16"/>
        <v>2792.5177743617742</v>
      </c>
      <c r="G131" s="3"/>
      <c r="H131" s="14" t="str">
        <f t="shared" si="10"/>
        <v/>
      </c>
      <c r="I131" s="14" t="str">
        <f t="shared" si="11"/>
        <v/>
      </c>
    </row>
    <row r="132" spans="1:9" x14ac:dyDescent="0.25">
      <c r="A132">
        <f t="shared" si="17"/>
        <v>2027</v>
      </c>
      <c r="B132" s="9">
        <f t="shared" si="14"/>
        <v>2</v>
      </c>
      <c r="C132" s="10">
        <f t="shared" si="12"/>
        <v>282.42521344758893</v>
      </c>
      <c r="D132" s="10">
        <f t="shared" si="13"/>
        <v>5.7521293958109094</v>
      </c>
      <c r="E132" s="10">
        <f t="shared" si="15"/>
        <v>276.67308405177801</v>
      </c>
      <c r="F132" s="10">
        <f t="shared" si="16"/>
        <v>2515.8446903099962</v>
      </c>
      <c r="G132" s="3"/>
      <c r="H132" s="14" t="str">
        <f t="shared" si="10"/>
        <v/>
      </c>
      <c r="I132" s="14" t="str">
        <f t="shared" si="11"/>
        <v/>
      </c>
    </row>
    <row r="133" spans="1:9" x14ac:dyDescent="0.25">
      <c r="A133">
        <f t="shared" si="17"/>
        <v>2027</v>
      </c>
      <c r="B133" s="9">
        <f t="shared" si="14"/>
        <v>3</v>
      </c>
      <c r="C133" s="10">
        <f t="shared" si="12"/>
        <v>282.42521344758893</v>
      </c>
      <c r="D133" s="10">
        <f t="shared" si="13"/>
        <v>5.182228142391808</v>
      </c>
      <c r="E133" s="10">
        <f t="shared" si="15"/>
        <v>277.24298530519712</v>
      </c>
      <c r="F133" s="10">
        <f t="shared" si="16"/>
        <v>2238.601705004799</v>
      </c>
      <c r="G133" s="3"/>
      <c r="H133" s="14" t="str">
        <f t="shared" si="10"/>
        <v/>
      </c>
      <c r="I133" s="14" t="str">
        <f t="shared" si="11"/>
        <v/>
      </c>
    </row>
    <row r="134" spans="1:9" x14ac:dyDescent="0.25">
      <c r="A134">
        <f t="shared" si="17"/>
        <v>2027</v>
      </c>
      <c r="B134" s="9">
        <f t="shared" si="14"/>
        <v>4</v>
      </c>
      <c r="C134" s="10">
        <f t="shared" si="12"/>
        <v>282.42521344758893</v>
      </c>
      <c r="D134" s="10">
        <f t="shared" si="13"/>
        <v>4.6111529857006852</v>
      </c>
      <c r="E134" s="10">
        <f t="shared" si="15"/>
        <v>277.81406046188823</v>
      </c>
      <c r="F134" s="10">
        <f t="shared" si="16"/>
        <v>1960.7876445429108</v>
      </c>
      <c r="G134" s="3"/>
      <c r="H134" s="14" t="str">
        <f t="shared" si="10"/>
        <v/>
      </c>
      <c r="I134" s="14" t="str">
        <f t="shared" si="11"/>
        <v/>
      </c>
    </row>
    <row r="135" spans="1:9" x14ac:dyDescent="0.25">
      <c r="A135">
        <f t="shared" si="17"/>
        <v>2027</v>
      </c>
      <c r="B135" s="9">
        <f t="shared" si="14"/>
        <v>5</v>
      </c>
      <c r="C135" s="10">
        <f t="shared" si="12"/>
        <v>282.42521344758893</v>
      </c>
      <c r="D135" s="10">
        <f t="shared" si="13"/>
        <v>4.0389015076890038</v>
      </c>
      <c r="E135" s="10">
        <f t="shared" si="15"/>
        <v>278.38631193989994</v>
      </c>
      <c r="F135" s="10">
        <f t="shared" si="16"/>
        <v>1682.4013326030108</v>
      </c>
      <c r="G135" s="3"/>
      <c r="H135" s="14" t="str">
        <f t="shared" si="10"/>
        <v/>
      </c>
      <c r="I135" s="14" t="str">
        <f t="shared" si="11"/>
        <v/>
      </c>
    </row>
    <row r="136" spans="1:9" x14ac:dyDescent="0.25">
      <c r="A136">
        <f t="shared" si="17"/>
        <v>2027</v>
      </c>
      <c r="B136" s="9">
        <f t="shared" si="14"/>
        <v>6</v>
      </c>
      <c r="C136" s="10">
        <f t="shared" si="12"/>
        <v>282.42521344758893</v>
      </c>
      <c r="D136" s="10">
        <f t="shared" si="13"/>
        <v>3.4654712853274421</v>
      </c>
      <c r="E136" s="10">
        <f t="shared" si="15"/>
        <v>278.95974216226148</v>
      </c>
      <c r="F136" s="10">
        <f t="shared" si="16"/>
        <v>1403.4415904407492</v>
      </c>
      <c r="G136" s="3"/>
      <c r="H136" s="14" t="str">
        <f t="shared" si="10"/>
        <v/>
      </c>
      <c r="I136" s="14" t="str">
        <f t="shared" si="11"/>
        <v/>
      </c>
    </row>
    <row r="137" spans="1:9" x14ac:dyDescent="0.25">
      <c r="A137">
        <f t="shared" si="17"/>
        <v>2027</v>
      </c>
      <c r="B137" s="9">
        <f t="shared" si="14"/>
        <v>7</v>
      </c>
      <c r="C137" s="10">
        <f t="shared" si="12"/>
        <v>282.42521344758893</v>
      </c>
      <c r="D137" s="10">
        <f t="shared" si="13"/>
        <v>2.8908598905956366</v>
      </c>
      <c r="E137" s="10">
        <f t="shared" si="15"/>
        <v>279.53435355699327</v>
      </c>
      <c r="F137" s="10">
        <f t="shared" si="16"/>
        <v>1123.907236883756</v>
      </c>
      <c r="G137" s="3"/>
      <c r="H137" s="14" t="str">
        <f t="shared" si="10"/>
        <v/>
      </c>
      <c r="I137" s="14" t="str">
        <f t="shared" si="11"/>
        <v/>
      </c>
    </row>
    <row r="138" spans="1:9" x14ac:dyDescent="0.25">
      <c r="A138">
        <f t="shared" si="17"/>
        <v>2027</v>
      </c>
      <c r="B138" s="9">
        <f t="shared" si="14"/>
        <v>8</v>
      </c>
      <c r="C138" s="10">
        <f t="shared" si="12"/>
        <v>282.42521344758893</v>
      </c>
      <c r="D138" s="10">
        <f t="shared" si="13"/>
        <v>2.3150648904718976</v>
      </c>
      <c r="E138" s="10">
        <f t="shared" si="15"/>
        <v>280.11014855711704</v>
      </c>
      <c r="F138" s="10">
        <f t="shared" si="16"/>
        <v>843.79708832663891</v>
      </c>
      <c r="G138" s="3"/>
      <c r="H138" s="14" t="str">
        <f t="shared" si="10"/>
        <v/>
      </c>
      <c r="I138" s="14" t="str">
        <f t="shared" si="11"/>
        <v/>
      </c>
    </row>
    <row r="139" spans="1:9" x14ac:dyDescent="0.25">
      <c r="A139">
        <f t="shared" si="17"/>
        <v>2027</v>
      </c>
      <c r="B139" s="9">
        <f t="shared" si="14"/>
        <v>9</v>
      </c>
      <c r="C139" s="10">
        <f t="shared" si="12"/>
        <v>282.42521344758893</v>
      </c>
      <c r="D139" s="10">
        <f t="shared" si="13"/>
        <v>1.7380838469229096</v>
      </c>
      <c r="E139" s="10">
        <f t="shared" si="15"/>
        <v>280.68712960066603</v>
      </c>
      <c r="F139" s="10">
        <f t="shared" si="16"/>
        <v>563.10995872597289</v>
      </c>
      <c r="G139" s="3"/>
      <c r="H139" s="14" t="str">
        <f t="shared" si="10"/>
        <v/>
      </c>
      <c r="I139" s="14" t="str">
        <f t="shared" si="11"/>
        <v/>
      </c>
    </row>
    <row r="140" spans="1:9" x14ac:dyDescent="0.25">
      <c r="A140">
        <f t="shared" si="17"/>
        <v>2027</v>
      </c>
      <c r="B140" s="9">
        <f t="shared" si="14"/>
        <v>10</v>
      </c>
      <c r="C140" s="10">
        <f t="shared" si="12"/>
        <v>282.42521344758893</v>
      </c>
      <c r="D140" s="10">
        <f t="shared" si="13"/>
        <v>1.1599143168934076</v>
      </c>
      <c r="E140" s="10">
        <f t="shared" si="15"/>
        <v>281.2652991306955</v>
      </c>
      <c r="F140" s="10">
        <f t="shared" si="16"/>
        <v>281.84465959527739</v>
      </c>
      <c r="G140" s="3"/>
      <c r="H140" s="14" t="str">
        <f t="shared" si="10"/>
        <v/>
      </c>
      <c r="I140" s="14" t="str">
        <f t="shared" si="11"/>
        <v/>
      </c>
    </row>
    <row r="141" spans="1:9" x14ac:dyDescent="0.25">
      <c r="A141">
        <f t="shared" si="17"/>
        <v>2027</v>
      </c>
      <c r="B141" s="9">
        <f t="shared" si="14"/>
        <v>11</v>
      </c>
      <c r="C141" s="10">
        <f t="shared" si="12"/>
        <v>282.42521344758893</v>
      </c>
      <c r="D141" s="10">
        <f t="shared" si="13"/>
        <v>0.58055385229583323</v>
      </c>
      <c r="E141" s="10">
        <f t="shared" si="15"/>
        <v>281.84465959529308</v>
      </c>
      <c r="F141" s="10">
        <f t="shared" si="16"/>
        <v>-1.5688783605583012E-11</v>
      </c>
      <c r="G141" s="3"/>
      <c r="H141" s="14" t="str">
        <f t="shared" si="10"/>
        <v>Rente 2027</v>
      </c>
      <c r="I141" s="14" t="str">
        <f t="shared" si="11"/>
        <v>Aflossing 2027</v>
      </c>
    </row>
    <row r="142" spans="1:9" x14ac:dyDescent="0.25">
      <c r="A142">
        <f t="shared" si="17"/>
        <v>2027</v>
      </c>
      <c r="B142" s="9">
        <f t="shared" si="14"/>
        <v>12</v>
      </c>
      <c r="C142" s="10">
        <f t="shared" si="12"/>
        <v>0</v>
      </c>
      <c r="D142" s="10">
        <f t="shared" si="13"/>
        <v>-3.2316325500494058E-14</v>
      </c>
      <c r="E142" s="10">
        <f t="shared" si="15"/>
        <v>3.2316325500494058E-14</v>
      </c>
      <c r="F142" s="10">
        <f t="shared" si="16"/>
        <v>-1.5721099931083506E-11</v>
      </c>
      <c r="G142" s="3"/>
      <c r="H142" s="14">
        <f t="shared" si="10"/>
        <v>38.06</v>
      </c>
      <c r="I142" s="14">
        <f t="shared" si="11"/>
        <v>3068.62</v>
      </c>
    </row>
    <row r="143" spans="1:9" x14ac:dyDescent="0.25">
      <c r="A143">
        <f t="shared" si="17"/>
        <v>2028</v>
      </c>
      <c r="B143" s="9">
        <f t="shared" si="14"/>
        <v>1</v>
      </c>
      <c r="C143" s="10">
        <f t="shared" si="12"/>
        <v>0</v>
      </c>
      <c r="D143" s="10">
        <f t="shared" si="13"/>
        <v>-3.238289183986802E-14</v>
      </c>
      <c r="E143" s="10">
        <f t="shared" si="15"/>
        <v>3.238289183986802E-14</v>
      </c>
      <c r="F143" s="10">
        <f t="shared" si="16"/>
        <v>-1.5753482822923373E-11</v>
      </c>
      <c r="G143" s="3"/>
      <c r="H143" s="14" t="str">
        <f t="shared" si="10"/>
        <v/>
      </c>
      <c r="I143" s="14" t="str">
        <f t="shared" si="11"/>
        <v/>
      </c>
    </row>
    <row r="144" spans="1:9" x14ac:dyDescent="0.25">
      <c r="A144">
        <f t="shared" si="17"/>
        <v>2028</v>
      </c>
      <c r="B144" s="9">
        <f t="shared" si="14"/>
        <v>2</v>
      </c>
      <c r="C144" s="10">
        <f t="shared" si="12"/>
        <v>0</v>
      </c>
      <c r="D144" s="10">
        <f t="shared" si="13"/>
        <v>-3.2449595295002172E-14</v>
      </c>
      <c r="E144" s="10">
        <f t="shared" si="15"/>
        <v>3.2449595295002172E-14</v>
      </c>
      <c r="F144" s="10">
        <f t="shared" si="16"/>
        <v>-1.5785932418218374E-11</v>
      </c>
      <c r="G144" s="3"/>
      <c r="H144" s="14" t="str">
        <f t="shared" si="10"/>
        <v/>
      </c>
      <c r="I144" s="14" t="str">
        <f t="shared" si="11"/>
        <v/>
      </c>
    </row>
    <row r="145" spans="1:9" x14ac:dyDescent="0.25">
      <c r="A145">
        <f t="shared" si="17"/>
        <v>2028</v>
      </c>
      <c r="B145" s="9">
        <f t="shared" si="14"/>
        <v>3</v>
      </c>
      <c r="C145" s="10">
        <f t="shared" si="12"/>
        <v>0</v>
      </c>
      <c r="D145" s="10">
        <f t="shared" si="13"/>
        <v>-3.2516436148332534E-14</v>
      </c>
      <c r="E145" s="10">
        <f t="shared" si="15"/>
        <v>3.2516436148332534E-14</v>
      </c>
      <c r="F145" s="10">
        <f t="shared" si="16"/>
        <v>-1.5818448854366707E-11</v>
      </c>
      <c r="G145" s="3"/>
      <c r="H145" s="14" t="str">
        <f t="shared" si="10"/>
        <v/>
      </c>
      <c r="I145" s="14" t="str">
        <f t="shared" si="11"/>
        <v/>
      </c>
    </row>
    <row r="146" spans="1:9" x14ac:dyDescent="0.25">
      <c r="A146">
        <f t="shared" si="17"/>
        <v>2028</v>
      </c>
      <c r="B146" s="9">
        <f t="shared" si="14"/>
        <v>4</v>
      </c>
      <c r="C146" s="10">
        <f t="shared" si="12"/>
        <v>0</v>
      </c>
      <c r="D146" s="10">
        <f t="shared" si="13"/>
        <v>-3.2583414682876896E-14</v>
      </c>
      <c r="E146" s="10">
        <f t="shared" si="15"/>
        <v>3.2583414682876896E-14</v>
      </c>
      <c r="F146" s="10">
        <f t="shared" si="16"/>
        <v>-1.5851032269049584E-11</v>
      </c>
      <c r="G146" s="3"/>
      <c r="H146" s="14" t="str">
        <f t="shared" si="10"/>
        <v/>
      </c>
      <c r="I146" s="14" t="str">
        <f t="shared" si="11"/>
        <v/>
      </c>
    </row>
    <row r="147" spans="1:9" x14ac:dyDescent="0.25">
      <c r="A147">
        <f t="shared" si="17"/>
        <v>2028</v>
      </c>
      <c r="B147" s="9">
        <f t="shared" si="14"/>
        <v>5</v>
      </c>
      <c r="C147" s="10">
        <f t="shared" si="12"/>
        <v>0</v>
      </c>
      <c r="D147" s="10">
        <f t="shared" si="13"/>
        <v>-3.2650531182236011E-14</v>
      </c>
      <c r="E147" s="10">
        <f t="shared" si="15"/>
        <v>3.2650531182236011E-14</v>
      </c>
      <c r="F147" s="10">
        <f t="shared" si="16"/>
        <v>-1.5883682800231818E-11</v>
      </c>
      <c r="G147" s="3"/>
      <c r="H147" s="14" t="str">
        <f t="shared" si="10"/>
        <v/>
      </c>
      <c r="I147" s="14" t="str">
        <f t="shared" si="11"/>
        <v/>
      </c>
    </row>
    <row r="148" spans="1:9" x14ac:dyDescent="0.25">
      <c r="A148">
        <f t="shared" si="17"/>
        <v>2028</v>
      </c>
      <c r="B148" s="9">
        <f t="shared" si="14"/>
        <v>6</v>
      </c>
      <c r="C148" s="10">
        <f t="shared" si="12"/>
        <v>0</v>
      </c>
      <c r="D148" s="10">
        <f t="shared" si="13"/>
        <v>-3.2717785930594812E-14</v>
      </c>
      <c r="E148" s="10">
        <f t="shared" si="15"/>
        <v>3.2717785930594812E-14</v>
      </c>
      <c r="F148" s="10">
        <f t="shared" si="16"/>
        <v>-1.5916400586162414E-11</v>
      </c>
      <c r="G148" s="3"/>
      <c r="H148" s="14" t="str">
        <f t="shared" si="10"/>
        <v/>
      </c>
      <c r="I148" s="14" t="str">
        <f t="shared" si="11"/>
        <v/>
      </c>
    </row>
    <row r="149" spans="1:9" x14ac:dyDescent="0.25">
      <c r="A149">
        <f t="shared" si="17"/>
        <v>2028</v>
      </c>
      <c r="B149" s="9">
        <f t="shared" si="14"/>
        <v>7</v>
      </c>
      <c r="C149" s="10">
        <f t="shared" si="12"/>
        <v>0</v>
      </c>
      <c r="D149" s="10">
        <f t="shared" si="13"/>
        <v>-3.2785179212723602E-14</v>
      </c>
      <c r="E149" s="10">
        <f t="shared" si="15"/>
        <v>3.2785179212723602E-14</v>
      </c>
      <c r="F149" s="10">
        <f t="shared" si="16"/>
        <v>-1.5949185765375136E-11</v>
      </c>
      <c r="G149" s="3"/>
      <c r="H149" s="14" t="str">
        <f t="shared" si="10"/>
        <v/>
      </c>
      <c r="I149" s="14" t="str">
        <f t="shared" si="11"/>
        <v/>
      </c>
    </row>
    <row r="150" spans="1:9" x14ac:dyDescent="0.25">
      <c r="A150">
        <f t="shared" si="17"/>
        <v>2028</v>
      </c>
      <c r="B150" s="9">
        <f t="shared" si="14"/>
        <v>8</v>
      </c>
      <c r="C150" s="10">
        <f t="shared" si="12"/>
        <v>0</v>
      </c>
      <c r="D150" s="10">
        <f t="shared" si="13"/>
        <v>-3.285271131397926E-14</v>
      </c>
      <c r="E150" s="10">
        <f t="shared" si="15"/>
        <v>3.285271131397926E-14</v>
      </c>
      <c r="F150" s="10">
        <f t="shared" si="16"/>
        <v>-1.5982038476689116E-11</v>
      </c>
      <c r="G150" s="3"/>
      <c r="H150" s="14" t="str">
        <f t="shared" ref="H150:H213" si="18">IF($B150=12,ROUND(SUM(D139:D150),2),IF($B151=12,H$21&amp;" "&amp;$A151,""))</f>
        <v/>
      </c>
      <c r="I150" s="14" t="str">
        <f t="shared" ref="I150:I213" si="19">IF($B150=12,ROUND(SUM(E139:E150),2),IF($B151=12,I$21&amp;" "&amp;$A151,""))</f>
        <v/>
      </c>
    </row>
    <row r="151" spans="1:9" x14ac:dyDescent="0.25">
      <c r="A151">
        <f t="shared" si="17"/>
        <v>2028</v>
      </c>
      <c r="B151" s="9">
        <f t="shared" si="14"/>
        <v>9</v>
      </c>
      <c r="C151" s="10">
        <f t="shared" ref="C151:C214" si="20">IF(F150&lt;1,0,C150)</f>
        <v>0</v>
      </c>
      <c r="D151" s="10">
        <f t="shared" ref="D151:D214" si="21">F150*ren</f>
        <v>-3.292038252030647E-14</v>
      </c>
      <c r="E151" s="10">
        <f t="shared" si="15"/>
        <v>3.292038252030647E-14</v>
      </c>
      <c r="F151" s="10">
        <f t="shared" si="16"/>
        <v>-1.6014958859209421E-11</v>
      </c>
      <c r="G151" s="3"/>
      <c r="H151" s="14" t="str">
        <f t="shared" si="18"/>
        <v/>
      </c>
      <c r="I151" s="14" t="str">
        <f t="shared" si="19"/>
        <v/>
      </c>
    </row>
    <row r="152" spans="1:9" x14ac:dyDescent="0.25">
      <c r="A152">
        <f t="shared" si="17"/>
        <v>2028</v>
      </c>
      <c r="B152" s="9">
        <f t="shared" si="14"/>
        <v>10</v>
      </c>
      <c r="C152" s="10">
        <f t="shared" si="20"/>
        <v>0</v>
      </c>
      <c r="D152" s="10">
        <f t="shared" si="21"/>
        <v>-3.2988193118238887E-14</v>
      </c>
      <c r="E152" s="10">
        <f t="shared" si="15"/>
        <v>3.2988193118238887E-14</v>
      </c>
      <c r="F152" s="10">
        <f t="shared" si="16"/>
        <v>-1.6047947052327662E-11</v>
      </c>
      <c r="G152" s="3"/>
      <c r="H152" s="14" t="str">
        <f t="shared" si="18"/>
        <v/>
      </c>
      <c r="I152" s="14" t="str">
        <f t="shared" si="19"/>
        <v/>
      </c>
    </row>
    <row r="153" spans="1:9" x14ac:dyDescent="0.25">
      <c r="A153">
        <f t="shared" si="17"/>
        <v>2028</v>
      </c>
      <c r="B153" s="9">
        <f t="shared" si="14"/>
        <v>11</v>
      </c>
      <c r="C153" s="10">
        <f t="shared" si="20"/>
        <v>0</v>
      </c>
      <c r="D153" s="10">
        <f t="shared" si="21"/>
        <v>-3.3056143394900418E-14</v>
      </c>
      <c r="E153" s="10">
        <f t="shared" si="15"/>
        <v>3.3056143394900418E-14</v>
      </c>
      <c r="F153" s="10">
        <f t="shared" si="16"/>
        <v>-1.6081003195722563E-11</v>
      </c>
      <c r="G153" s="3"/>
      <c r="H153" s="14" t="str">
        <f t="shared" si="18"/>
        <v>Rente 2028</v>
      </c>
      <c r="I153" s="14" t="str">
        <f t="shared" si="19"/>
        <v>Aflossing 2028</v>
      </c>
    </row>
    <row r="154" spans="1:9" x14ac:dyDescent="0.25">
      <c r="A154">
        <f t="shared" si="17"/>
        <v>2028</v>
      </c>
      <c r="B154" s="9">
        <f t="shared" ref="B154:B217" si="22">IF(B153=12,1,B153+1)</f>
        <v>12</v>
      </c>
      <c r="C154" s="10">
        <f t="shared" si="20"/>
        <v>0</v>
      </c>
      <c r="D154" s="10">
        <f t="shared" si="21"/>
        <v>-3.3124233638006362E-14</v>
      </c>
      <c r="E154" s="10">
        <f t="shared" ref="E154:E217" si="23">C154-D154</f>
        <v>3.3124233638006362E-14</v>
      </c>
      <c r="F154" s="10">
        <f t="shared" si="16"/>
        <v>-1.611412742936057E-11</v>
      </c>
      <c r="G154" s="3"/>
      <c r="H154" s="14">
        <f t="shared" si="18"/>
        <v>0</v>
      </c>
      <c r="I154" s="14">
        <f t="shared" si="19"/>
        <v>0</v>
      </c>
    </row>
    <row r="155" spans="1:9" x14ac:dyDescent="0.25">
      <c r="A155">
        <f t="shared" si="17"/>
        <v>2029</v>
      </c>
      <c r="B155" s="9">
        <f t="shared" si="22"/>
        <v>1</v>
      </c>
      <c r="C155" s="10">
        <f t="shared" si="20"/>
        <v>0</v>
      </c>
      <c r="D155" s="10">
        <f t="shared" si="21"/>
        <v>-3.3192464135864668E-14</v>
      </c>
      <c r="E155" s="10">
        <f t="shared" si="23"/>
        <v>3.3192464135864668E-14</v>
      </c>
      <c r="F155" s="10">
        <f t="shared" ref="F155:F218" si="24">F154-E155</f>
        <v>-1.6147319893496436E-11</v>
      </c>
      <c r="G155" s="3"/>
      <c r="H155" s="14" t="str">
        <f t="shared" si="18"/>
        <v/>
      </c>
      <c r="I155" s="14" t="str">
        <f t="shared" si="19"/>
        <v/>
      </c>
    </row>
    <row r="156" spans="1:9" x14ac:dyDescent="0.25">
      <c r="A156">
        <f t="shared" si="17"/>
        <v>2029</v>
      </c>
      <c r="B156" s="9">
        <f t="shared" si="22"/>
        <v>2</v>
      </c>
      <c r="C156" s="10">
        <f t="shared" si="20"/>
        <v>0</v>
      </c>
      <c r="D156" s="10">
        <f t="shared" si="21"/>
        <v>-3.3260835177377182E-14</v>
      </c>
      <c r="E156" s="10">
        <f t="shared" si="23"/>
        <v>3.3260835177377182E-14</v>
      </c>
      <c r="F156" s="10">
        <f t="shared" si="24"/>
        <v>-1.6180580728673814E-11</v>
      </c>
      <c r="G156" s="3"/>
      <c r="H156" s="14" t="str">
        <f t="shared" si="18"/>
        <v/>
      </c>
      <c r="I156" s="14" t="str">
        <f t="shared" si="19"/>
        <v/>
      </c>
    </row>
    <row r="157" spans="1:9" x14ac:dyDescent="0.25">
      <c r="A157">
        <f t="shared" si="17"/>
        <v>2029</v>
      </c>
      <c r="B157" s="9">
        <f t="shared" si="22"/>
        <v>3</v>
      </c>
      <c r="C157" s="10">
        <f t="shared" si="20"/>
        <v>0</v>
      </c>
      <c r="D157" s="10">
        <f t="shared" si="21"/>
        <v>-3.3329347052040806E-14</v>
      </c>
      <c r="E157" s="10">
        <f t="shared" si="23"/>
        <v>3.3329347052040806E-14</v>
      </c>
      <c r="F157" s="10">
        <f t="shared" si="24"/>
        <v>-1.6213910075725855E-11</v>
      </c>
      <c r="G157" s="3"/>
      <c r="H157" s="14" t="str">
        <f t="shared" si="18"/>
        <v/>
      </c>
      <c r="I157" s="14" t="str">
        <f t="shared" si="19"/>
        <v/>
      </c>
    </row>
    <row r="158" spans="1:9" x14ac:dyDescent="0.25">
      <c r="A158">
        <f t="shared" si="17"/>
        <v>2029</v>
      </c>
      <c r="B158" s="9">
        <f t="shared" si="22"/>
        <v>4</v>
      </c>
      <c r="C158" s="10">
        <f t="shared" si="20"/>
        <v>0</v>
      </c>
      <c r="D158" s="10">
        <f t="shared" si="21"/>
        <v>-3.3398000049948775E-14</v>
      </c>
      <c r="E158" s="10">
        <f t="shared" si="23"/>
        <v>3.3398000049948775E-14</v>
      </c>
      <c r="F158" s="10">
        <f t="shared" si="24"/>
        <v>-1.6247308075775805E-11</v>
      </c>
      <c r="G158" s="3"/>
      <c r="H158" s="14" t="str">
        <f t="shared" si="18"/>
        <v/>
      </c>
      <c r="I158" s="14" t="str">
        <f t="shared" si="19"/>
        <v/>
      </c>
    </row>
    <row r="159" spans="1:9" x14ac:dyDescent="0.25">
      <c r="A159">
        <f t="shared" si="17"/>
        <v>2029</v>
      </c>
      <c r="B159" s="9">
        <f t="shared" si="22"/>
        <v>5</v>
      </c>
      <c r="C159" s="10">
        <f t="shared" si="20"/>
        <v>0</v>
      </c>
      <c r="D159" s="10">
        <f t="shared" si="21"/>
        <v>-3.346679446179187E-14</v>
      </c>
      <c r="E159" s="10">
        <f t="shared" si="23"/>
        <v>3.346679446179187E-14</v>
      </c>
      <c r="F159" s="10">
        <f t="shared" si="24"/>
        <v>-1.6280774870237598E-11</v>
      </c>
      <c r="G159" s="3"/>
      <c r="H159" s="14" t="str">
        <f t="shared" si="18"/>
        <v/>
      </c>
      <c r="I159" s="14" t="str">
        <f t="shared" si="19"/>
        <v/>
      </c>
    </row>
    <row r="160" spans="1:9" x14ac:dyDescent="0.25">
      <c r="A160">
        <f t="shared" si="17"/>
        <v>2029</v>
      </c>
      <c r="B160" s="9">
        <f t="shared" si="22"/>
        <v>6</v>
      </c>
      <c r="C160" s="10">
        <f t="shared" si="20"/>
        <v>0</v>
      </c>
      <c r="D160" s="10">
        <f t="shared" si="21"/>
        <v>-3.3535730578859645E-14</v>
      </c>
      <c r="E160" s="10">
        <f t="shared" si="23"/>
        <v>3.3535730578859645E-14</v>
      </c>
      <c r="F160" s="10">
        <f t="shared" si="24"/>
        <v>-1.6314310600816456E-11</v>
      </c>
      <c r="G160" s="3"/>
      <c r="H160" s="14" t="str">
        <f t="shared" si="18"/>
        <v/>
      </c>
      <c r="I160" s="14" t="str">
        <f t="shared" si="19"/>
        <v/>
      </c>
    </row>
    <row r="161" spans="1:9" x14ac:dyDescent="0.25">
      <c r="A161">
        <f t="shared" si="17"/>
        <v>2029</v>
      </c>
      <c r="B161" s="9">
        <f t="shared" si="22"/>
        <v>7</v>
      </c>
      <c r="C161" s="10">
        <f t="shared" si="20"/>
        <v>0</v>
      </c>
      <c r="D161" s="10">
        <f t="shared" si="21"/>
        <v>-3.3604808693041653E-14</v>
      </c>
      <c r="E161" s="10">
        <f t="shared" si="23"/>
        <v>3.3604808693041653E-14</v>
      </c>
      <c r="F161" s="10">
        <f t="shared" si="24"/>
        <v>-1.6347915409509497E-11</v>
      </c>
      <c r="G161" s="3"/>
      <c r="H161" s="14" t="str">
        <f t="shared" si="18"/>
        <v/>
      </c>
      <c r="I161" s="14" t="str">
        <f t="shared" si="19"/>
        <v/>
      </c>
    </row>
    <row r="162" spans="1:9" x14ac:dyDescent="0.25">
      <c r="A162">
        <f t="shared" si="17"/>
        <v>2029</v>
      </c>
      <c r="B162" s="9">
        <f t="shared" si="22"/>
        <v>8</v>
      </c>
      <c r="C162" s="10">
        <f t="shared" si="20"/>
        <v>0</v>
      </c>
      <c r="D162" s="10">
        <f t="shared" si="21"/>
        <v>-3.3674029096828704E-14</v>
      </c>
      <c r="E162" s="10">
        <f t="shared" si="23"/>
        <v>3.3674029096828704E-14</v>
      </c>
      <c r="F162" s="10">
        <f t="shared" si="24"/>
        <v>-1.6381589438606325E-11</v>
      </c>
      <c r="G162" s="3"/>
      <c r="H162" s="14" t="str">
        <f t="shared" si="18"/>
        <v/>
      </c>
      <c r="I162" s="14" t="str">
        <f t="shared" si="19"/>
        <v/>
      </c>
    </row>
    <row r="163" spans="1:9" x14ac:dyDescent="0.25">
      <c r="A163">
        <f t="shared" si="17"/>
        <v>2029</v>
      </c>
      <c r="B163" s="9">
        <f t="shared" si="22"/>
        <v>9</v>
      </c>
      <c r="C163" s="10">
        <f t="shared" si="20"/>
        <v>0</v>
      </c>
      <c r="D163" s="10">
        <f t="shared" si="21"/>
        <v>-3.3743392083314091E-14</v>
      </c>
      <c r="E163" s="10">
        <f t="shared" si="23"/>
        <v>3.3743392083314091E-14</v>
      </c>
      <c r="F163" s="10">
        <f t="shared" si="24"/>
        <v>-1.6415332830689639E-11</v>
      </c>
      <c r="G163" s="3"/>
      <c r="H163" s="14" t="str">
        <f t="shared" si="18"/>
        <v/>
      </c>
      <c r="I163" s="14" t="str">
        <f t="shared" si="19"/>
        <v/>
      </c>
    </row>
    <row r="164" spans="1:9" x14ac:dyDescent="0.25">
      <c r="A164">
        <f t="shared" si="17"/>
        <v>2029</v>
      </c>
      <c r="B164" s="9">
        <f t="shared" si="22"/>
        <v>10</v>
      </c>
      <c r="C164" s="10">
        <f t="shared" si="20"/>
        <v>0</v>
      </c>
      <c r="D164" s="10">
        <f t="shared" si="21"/>
        <v>-3.3812897946194826E-14</v>
      </c>
      <c r="E164" s="10">
        <f t="shared" si="23"/>
        <v>3.3812897946194826E-14</v>
      </c>
      <c r="F164" s="10">
        <f t="shared" si="24"/>
        <v>-1.6449145728635833E-11</v>
      </c>
      <c r="G164" s="3"/>
      <c r="H164" s="14" t="str">
        <f t="shared" si="18"/>
        <v/>
      </c>
      <c r="I164" s="14" t="str">
        <f t="shared" si="19"/>
        <v/>
      </c>
    </row>
    <row r="165" spans="1:9" x14ac:dyDescent="0.25">
      <c r="A165">
        <f t="shared" ref="A165:A228" si="25">IF(B165=1,A164+1,A164)</f>
        <v>2029</v>
      </c>
      <c r="B165" s="9">
        <f t="shared" si="22"/>
        <v>11</v>
      </c>
      <c r="C165" s="10">
        <f t="shared" si="20"/>
        <v>0</v>
      </c>
      <c r="D165" s="10">
        <f t="shared" si="21"/>
        <v>-3.3882546979772886E-14</v>
      </c>
      <c r="E165" s="10">
        <f t="shared" si="23"/>
        <v>3.3882546979772886E-14</v>
      </c>
      <c r="F165" s="10">
        <f t="shared" si="24"/>
        <v>-1.6483028275615605E-11</v>
      </c>
      <c r="G165" s="3"/>
      <c r="H165" s="14" t="str">
        <f t="shared" si="18"/>
        <v>Rente 2029</v>
      </c>
      <c r="I165" s="14" t="str">
        <f t="shared" si="19"/>
        <v>Aflossing 2029</v>
      </c>
    </row>
    <row r="166" spans="1:9" x14ac:dyDescent="0.25">
      <c r="A166">
        <f t="shared" si="25"/>
        <v>2029</v>
      </c>
      <c r="B166" s="9">
        <f t="shared" si="22"/>
        <v>12</v>
      </c>
      <c r="C166" s="10">
        <f t="shared" si="20"/>
        <v>0</v>
      </c>
      <c r="D166" s="10">
        <f t="shared" si="21"/>
        <v>-3.3952339478956474E-14</v>
      </c>
      <c r="E166" s="10">
        <f t="shared" si="23"/>
        <v>3.3952339478956474E-14</v>
      </c>
      <c r="F166" s="10">
        <f t="shared" si="24"/>
        <v>-1.651698061509456E-11</v>
      </c>
      <c r="G166" s="3"/>
      <c r="H166" s="14">
        <f t="shared" si="18"/>
        <v>0</v>
      </c>
      <c r="I166" s="14">
        <f t="shared" si="19"/>
        <v>0</v>
      </c>
    </row>
    <row r="167" spans="1:9" x14ac:dyDescent="0.25">
      <c r="A167">
        <f t="shared" si="25"/>
        <v>2030</v>
      </c>
      <c r="B167" s="9">
        <f t="shared" si="22"/>
        <v>1</v>
      </c>
      <c r="C167" s="10">
        <f t="shared" si="20"/>
        <v>0</v>
      </c>
      <c r="D167" s="10">
        <f t="shared" si="21"/>
        <v>-3.4022275739261235E-14</v>
      </c>
      <c r="E167" s="10">
        <f t="shared" si="23"/>
        <v>3.4022275739261235E-14</v>
      </c>
      <c r="F167" s="10">
        <f t="shared" si="24"/>
        <v>-1.6551002890833822E-11</v>
      </c>
      <c r="G167" s="3"/>
      <c r="H167" s="14" t="str">
        <f t="shared" si="18"/>
        <v/>
      </c>
      <c r="I167" s="14" t="str">
        <f t="shared" si="19"/>
        <v/>
      </c>
    </row>
    <row r="168" spans="1:9" x14ac:dyDescent="0.25">
      <c r="A168">
        <f t="shared" si="25"/>
        <v>2030</v>
      </c>
      <c r="B168" s="9">
        <f t="shared" si="22"/>
        <v>2</v>
      </c>
      <c r="C168" s="10">
        <f t="shared" si="20"/>
        <v>0</v>
      </c>
      <c r="D168" s="10">
        <f t="shared" si="21"/>
        <v>-3.4092356056811561E-14</v>
      </c>
      <c r="E168" s="10">
        <f t="shared" si="23"/>
        <v>3.4092356056811561E-14</v>
      </c>
      <c r="F168" s="10">
        <f t="shared" si="24"/>
        <v>-1.6585095246890633E-11</v>
      </c>
      <c r="G168" s="3"/>
      <c r="H168" s="14" t="str">
        <f t="shared" si="18"/>
        <v/>
      </c>
      <c r="I168" s="14" t="str">
        <f t="shared" si="19"/>
        <v/>
      </c>
    </row>
    <row r="169" spans="1:9" x14ac:dyDescent="0.25">
      <c r="A169">
        <f t="shared" si="25"/>
        <v>2030</v>
      </c>
      <c r="B169" s="9">
        <f t="shared" si="22"/>
        <v>3</v>
      </c>
      <c r="C169" s="10">
        <f t="shared" si="20"/>
        <v>0</v>
      </c>
      <c r="D169" s="10">
        <f t="shared" si="21"/>
        <v>-3.4162580728341774E-14</v>
      </c>
      <c r="E169" s="10">
        <f t="shared" si="23"/>
        <v>3.4162580728341774E-14</v>
      </c>
      <c r="F169" s="10">
        <f t="shared" si="24"/>
        <v>-1.6619257827618974E-11</v>
      </c>
      <c r="G169" s="3"/>
      <c r="H169" s="14" t="str">
        <f t="shared" si="18"/>
        <v/>
      </c>
      <c r="I169" s="14" t="str">
        <f t="shared" si="19"/>
        <v/>
      </c>
    </row>
    <row r="170" spans="1:9" x14ac:dyDescent="0.25">
      <c r="A170">
        <f t="shared" si="25"/>
        <v>2030</v>
      </c>
      <c r="B170" s="9">
        <f t="shared" si="22"/>
        <v>4</v>
      </c>
      <c r="C170" s="10">
        <f t="shared" si="20"/>
        <v>0</v>
      </c>
      <c r="D170" s="10">
        <f t="shared" si="21"/>
        <v>-3.4232950051197441E-14</v>
      </c>
      <c r="E170" s="10">
        <f t="shared" si="23"/>
        <v>3.4232950051197441E-14</v>
      </c>
      <c r="F170" s="10">
        <f t="shared" si="24"/>
        <v>-1.665349077767017E-11</v>
      </c>
      <c r="G170" s="3"/>
      <c r="H170" s="14" t="str">
        <f t="shared" si="18"/>
        <v/>
      </c>
      <c r="I170" s="14" t="str">
        <f t="shared" si="19"/>
        <v/>
      </c>
    </row>
    <row r="171" spans="1:9" x14ac:dyDescent="0.25">
      <c r="A171">
        <f t="shared" si="25"/>
        <v>2030</v>
      </c>
      <c r="B171" s="9">
        <f t="shared" si="22"/>
        <v>5</v>
      </c>
      <c r="C171" s="10">
        <f t="shared" si="20"/>
        <v>0</v>
      </c>
      <c r="D171" s="10">
        <f t="shared" si="21"/>
        <v>-3.4303464323336608E-14</v>
      </c>
      <c r="E171" s="10">
        <f t="shared" si="23"/>
        <v>3.4303464323336608E-14</v>
      </c>
      <c r="F171" s="10">
        <f t="shared" si="24"/>
        <v>-1.6687794241993506E-11</v>
      </c>
      <c r="G171" s="3"/>
      <c r="H171" s="14" t="str">
        <f t="shared" si="18"/>
        <v/>
      </c>
      <c r="I171" s="14" t="str">
        <f t="shared" si="19"/>
        <v/>
      </c>
    </row>
    <row r="172" spans="1:9" x14ac:dyDescent="0.25">
      <c r="A172">
        <f t="shared" si="25"/>
        <v>2030</v>
      </c>
      <c r="B172" s="9">
        <f t="shared" si="22"/>
        <v>6</v>
      </c>
      <c r="C172" s="10">
        <f t="shared" si="20"/>
        <v>0</v>
      </c>
      <c r="D172" s="10">
        <f t="shared" si="21"/>
        <v>-3.4374123843331074E-14</v>
      </c>
      <c r="E172" s="10">
        <f t="shared" si="23"/>
        <v>3.4374123843331074E-14</v>
      </c>
      <c r="F172" s="10">
        <f t="shared" si="24"/>
        <v>-1.6722168365836836E-11</v>
      </c>
      <c r="G172" s="3"/>
      <c r="H172" s="14" t="str">
        <f t="shared" si="18"/>
        <v/>
      </c>
      <c r="I172" s="14" t="str">
        <f t="shared" si="19"/>
        <v/>
      </c>
    </row>
    <row r="173" spans="1:9" x14ac:dyDescent="0.25">
      <c r="A173">
        <f t="shared" si="25"/>
        <v>2030</v>
      </c>
      <c r="B173" s="9">
        <f t="shared" si="22"/>
        <v>7</v>
      </c>
      <c r="C173" s="10">
        <f t="shared" si="20"/>
        <v>0</v>
      </c>
      <c r="D173" s="10">
        <f t="shared" si="21"/>
        <v>-3.4444928910367629E-14</v>
      </c>
      <c r="E173" s="10">
        <f t="shared" si="23"/>
        <v>3.4444928910367629E-14</v>
      </c>
      <c r="F173" s="10">
        <f t="shared" si="24"/>
        <v>-1.6756613294747205E-11</v>
      </c>
      <c r="G173" s="3"/>
      <c r="H173" s="14" t="str">
        <f t="shared" si="18"/>
        <v/>
      </c>
      <c r="I173" s="14" t="str">
        <f t="shared" si="19"/>
        <v/>
      </c>
    </row>
    <row r="174" spans="1:9" x14ac:dyDescent="0.25">
      <c r="A174">
        <f t="shared" si="25"/>
        <v>2030</v>
      </c>
      <c r="B174" s="9">
        <f t="shared" si="22"/>
        <v>8</v>
      </c>
      <c r="C174" s="10">
        <f t="shared" si="20"/>
        <v>0</v>
      </c>
      <c r="D174" s="10">
        <f t="shared" si="21"/>
        <v>-3.4515879824249361E-14</v>
      </c>
      <c r="E174" s="10">
        <f t="shared" si="23"/>
        <v>3.4515879824249361E-14</v>
      </c>
      <c r="F174" s="10">
        <f t="shared" si="24"/>
        <v>-1.6791129174571453E-11</v>
      </c>
      <c r="G174" s="3"/>
      <c r="H174" s="14" t="str">
        <f t="shared" si="18"/>
        <v/>
      </c>
      <c r="I174" s="14" t="str">
        <f t="shared" si="19"/>
        <v/>
      </c>
    </row>
    <row r="175" spans="1:9" x14ac:dyDescent="0.25">
      <c r="A175">
        <f t="shared" si="25"/>
        <v>2030</v>
      </c>
      <c r="B175" s="9">
        <f t="shared" si="22"/>
        <v>9</v>
      </c>
      <c r="C175" s="10">
        <f t="shared" si="20"/>
        <v>0</v>
      </c>
      <c r="D175" s="10">
        <f t="shared" si="21"/>
        <v>-3.4586976885396884E-14</v>
      </c>
      <c r="E175" s="10">
        <f t="shared" si="23"/>
        <v>3.4586976885396884E-14</v>
      </c>
      <c r="F175" s="10">
        <f t="shared" si="24"/>
        <v>-1.6825716151456851E-11</v>
      </c>
      <c r="G175" s="3"/>
      <c r="H175" s="14" t="str">
        <f t="shared" si="18"/>
        <v/>
      </c>
      <c r="I175" s="14" t="str">
        <f t="shared" si="19"/>
        <v/>
      </c>
    </row>
    <row r="176" spans="1:9" x14ac:dyDescent="0.25">
      <c r="A176">
        <f t="shared" si="25"/>
        <v>2030</v>
      </c>
      <c r="B176" s="9">
        <f t="shared" si="22"/>
        <v>10</v>
      </c>
      <c r="C176" s="10">
        <f t="shared" si="20"/>
        <v>0</v>
      </c>
      <c r="D176" s="10">
        <f t="shared" si="21"/>
        <v>-3.465822039484964E-14</v>
      </c>
      <c r="E176" s="10">
        <f t="shared" si="23"/>
        <v>3.465822039484964E-14</v>
      </c>
      <c r="F176" s="10">
        <f t="shared" si="24"/>
        <v>-1.68603743718517E-11</v>
      </c>
      <c r="G176" s="3"/>
      <c r="H176" s="14" t="str">
        <f t="shared" si="18"/>
        <v/>
      </c>
      <c r="I176" s="14" t="str">
        <f t="shared" si="19"/>
        <v/>
      </c>
    </row>
    <row r="177" spans="1:9" x14ac:dyDescent="0.25">
      <c r="A177">
        <f t="shared" si="25"/>
        <v>2030</v>
      </c>
      <c r="B177" s="9">
        <f t="shared" si="22"/>
        <v>11</v>
      </c>
      <c r="C177" s="10">
        <f t="shared" si="20"/>
        <v>0</v>
      </c>
      <c r="D177" s="10">
        <f t="shared" si="21"/>
        <v>-3.472961065426715E-14</v>
      </c>
      <c r="E177" s="10">
        <f t="shared" si="23"/>
        <v>3.472961065426715E-14</v>
      </c>
      <c r="F177" s="10">
        <f t="shared" si="24"/>
        <v>-1.6895103982505966E-11</v>
      </c>
      <c r="G177" s="3"/>
      <c r="H177" s="14" t="str">
        <f t="shared" si="18"/>
        <v>Rente 2030</v>
      </c>
      <c r="I177" s="14" t="str">
        <f t="shared" si="19"/>
        <v>Aflossing 2030</v>
      </c>
    </row>
    <row r="178" spans="1:9" x14ac:dyDescent="0.25">
      <c r="A178">
        <f t="shared" si="25"/>
        <v>2030</v>
      </c>
      <c r="B178" s="9">
        <f t="shared" si="22"/>
        <v>12</v>
      </c>
      <c r="C178" s="10">
        <f t="shared" si="20"/>
        <v>0</v>
      </c>
      <c r="D178" s="10">
        <f t="shared" si="21"/>
        <v>-3.4801147965930324E-14</v>
      </c>
      <c r="E178" s="10">
        <f t="shared" si="23"/>
        <v>3.4801147965930324E-14</v>
      </c>
      <c r="F178" s="10">
        <f t="shared" si="24"/>
        <v>-1.6929905130471896E-11</v>
      </c>
      <c r="G178" s="3"/>
      <c r="H178" s="14">
        <f t="shared" si="18"/>
        <v>0</v>
      </c>
      <c r="I178" s="14">
        <f t="shared" si="19"/>
        <v>0</v>
      </c>
    </row>
    <row r="179" spans="1:9" x14ac:dyDescent="0.25">
      <c r="A179">
        <f t="shared" si="25"/>
        <v>2031</v>
      </c>
      <c r="B179" s="9">
        <f t="shared" si="22"/>
        <v>1</v>
      </c>
      <c r="C179" s="10">
        <f t="shared" si="20"/>
        <v>0</v>
      </c>
      <c r="D179" s="10">
        <f t="shared" si="21"/>
        <v>-3.4872832632742709E-14</v>
      </c>
      <c r="E179" s="10">
        <f t="shared" si="23"/>
        <v>3.4872832632742709E-14</v>
      </c>
      <c r="F179" s="10">
        <f t="shared" si="24"/>
        <v>-1.696477796310464E-11</v>
      </c>
      <c r="G179" s="3"/>
      <c r="H179" s="14" t="str">
        <f t="shared" si="18"/>
        <v/>
      </c>
      <c r="I179" s="14" t="str">
        <f t="shared" si="19"/>
        <v/>
      </c>
    </row>
    <row r="180" spans="1:9" x14ac:dyDescent="0.25">
      <c r="A180">
        <f t="shared" si="25"/>
        <v>2031</v>
      </c>
      <c r="B180" s="9">
        <f t="shared" si="22"/>
        <v>2</v>
      </c>
      <c r="C180" s="10">
        <f t="shared" si="20"/>
        <v>0</v>
      </c>
      <c r="D180" s="10">
        <f t="shared" si="21"/>
        <v>-3.494466495823179E-14</v>
      </c>
      <c r="E180" s="10">
        <f t="shared" si="23"/>
        <v>3.494466495823179E-14</v>
      </c>
      <c r="F180" s="10">
        <f t="shared" si="24"/>
        <v>-1.6999722628062872E-11</v>
      </c>
      <c r="G180" s="3"/>
      <c r="H180" s="14" t="str">
        <f t="shared" si="18"/>
        <v/>
      </c>
      <c r="I180" s="14" t="str">
        <f t="shared" si="19"/>
        <v/>
      </c>
    </row>
    <row r="181" spans="1:9" x14ac:dyDescent="0.25">
      <c r="A181">
        <f t="shared" si="25"/>
        <v>2031</v>
      </c>
      <c r="B181" s="9">
        <f t="shared" si="22"/>
        <v>3</v>
      </c>
      <c r="C181" s="10">
        <f t="shared" si="20"/>
        <v>0</v>
      </c>
      <c r="D181" s="10">
        <f t="shared" si="21"/>
        <v>-3.5016645246550262E-14</v>
      </c>
      <c r="E181" s="10">
        <f t="shared" si="23"/>
        <v>3.5016645246550262E-14</v>
      </c>
      <c r="F181" s="10">
        <f t="shared" si="24"/>
        <v>-1.7034739273309422E-11</v>
      </c>
      <c r="G181" s="3"/>
      <c r="H181" s="14" t="str">
        <f t="shared" si="18"/>
        <v/>
      </c>
      <c r="I181" s="14" t="str">
        <f t="shared" si="19"/>
        <v/>
      </c>
    </row>
    <row r="182" spans="1:9" x14ac:dyDescent="0.25">
      <c r="A182">
        <f t="shared" si="25"/>
        <v>2031</v>
      </c>
      <c r="B182" s="9">
        <f t="shared" si="22"/>
        <v>4</v>
      </c>
      <c r="C182" s="10">
        <f t="shared" si="20"/>
        <v>0</v>
      </c>
      <c r="D182" s="10">
        <f t="shared" si="21"/>
        <v>-3.5088773802477318E-14</v>
      </c>
      <c r="E182" s="10">
        <f t="shared" si="23"/>
        <v>3.5088773802477318E-14</v>
      </c>
      <c r="F182" s="10">
        <f t="shared" si="24"/>
        <v>-1.70698280471119E-11</v>
      </c>
      <c r="G182" s="3"/>
      <c r="H182" s="14" t="str">
        <f t="shared" si="18"/>
        <v/>
      </c>
      <c r="I182" s="14" t="str">
        <f t="shared" si="19"/>
        <v/>
      </c>
    </row>
    <row r="183" spans="1:9" x14ac:dyDescent="0.25">
      <c r="A183">
        <f t="shared" si="25"/>
        <v>2031</v>
      </c>
      <c r="B183" s="9">
        <f t="shared" si="22"/>
        <v>5</v>
      </c>
      <c r="C183" s="10">
        <f t="shared" si="20"/>
        <v>0</v>
      </c>
      <c r="D183" s="10">
        <f t="shared" si="21"/>
        <v>-3.5161050931419972E-14</v>
      </c>
      <c r="E183" s="10">
        <f t="shared" si="23"/>
        <v>3.5161050931419972E-14</v>
      </c>
      <c r="F183" s="10">
        <f t="shared" si="24"/>
        <v>-1.7104989098043319E-11</v>
      </c>
      <c r="G183" s="3"/>
      <c r="H183" s="14" t="str">
        <f t="shared" si="18"/>
        <v/>
      </c>
      <c r="I183" s="14" t="str">
        <f t="shared" si="19"/>
        <v/>
      </c>
    </row>
    <row r="184" spans="1:9" x14ac:dyDescent="0.25">
      <c r="A184">
        <f t="shared" si="25"/>
        <v>2031</v>
      </c>
      <c r="B184" s="9">
        <f t="shared" si="22"/>
        <v>6</v>
      </c>
      <c r="C184" s="10">
        <f t="shared" si="20"/>
        <v>0</v>
      </c>
      <c r="D184" s="10">
        <f t="shared" si="21"/>
        <v>-3.52334769394143E-14</v>
      </c>
      <c r="E184" s="10">
        <f t="shared" si="23"/>
        <v>3.52334769394143E-14</v>
      </c>
      <c r="F184" s="10">
        <f t="shared" si="24"/>
        <v>-1.7140222574982734E-11</v>
      </c>
      <c r="G184" s="3"/>
      <c r="H184" s="14" t="str">
        <f t="shared" si="18"/>
        <v/>
      </c>
      <c r="I184" s="14" t="str">
        <f t="shared" si="19"/>
        <v/>
      </c>
    </row>
    <row r="185" spans="1:9" x14ac:dyDescent="0.25">
      <c r="A185">
        <f t="shared" si="25"/>
        <v>2031</v>
      </c>
      <c r="B185" s="9">
        <f t="shared" si="22"/>
        <v>7</v>
      </c>
      <c r="C185" s="10">
        <f t="shared" si="20"/>
        <v>0</v>
      </c>
      <c r="D185" s="10">
        <f t="shared" si="21"/>
        <v>-3.5306052133126772E-14</v>
      </c>
      <c r="E185" s="10">
        <f t="shared" si="23"/>
        <v>3.5306052133126772E-14</v>
      </c>
      <c r="F185" s="10">
        <f t="shared" si="24"/>
        <v>-1.7175528627115862E-11</v>
      </c>
      <c r="G185" s="3"/>
      <c r="H185" s="14" t="str">
        <f t="shared" si="18"/>
        <v/>
      </c>
      <c r="I185" s="14" t="str">
        <f t="shared" si="19"/>
        <v/>
      </c>
    </row>
    <row r="186" spans="1:9" x14ac:dyDescent="0.25">
      <c r="A186">
        <f t="shared" si="25"/>
        <v>2031</v>
      </c>
      <c r="B186" s="9">
        <f t="shared" si="22"/>
        <v>8</v>
      </c>
      <c r="C186" s="10">
        <f t="shared" si="20"/>
        <v>0</v>
      </c>
      <c r="D186" s="10">
        <f t="shared" si="21"/>
        <v>-3.5378776819855549E-14</v>
      </c>
      <c r="E186" s="10">
        <f t="shared" si="23"/>
        <v>3.5378776819855549E-14</v>
      </c>
      <c r="F186" s="10">
        <f t="shared" si="24"/>
        <v>-1.7210907403935717E-11</v>
      </c>
      <c r="G186" s="3"/>
      <c r="H186" s="14" t="str">
        <f t="shared" si="18"/>
        <v/>
      </c>
      <c r="I186" s="14" t="str">
        <f t="shared" si="19"/>
        <v/>
      </c>
    </row>
    <row r="187" spans="1:9" x14ac:dyDescent="0.25">
      <c r="A187">
        <f t="shared" si="25"/>
        <v>2031</v>
      </c>
      <c r="B187" s="9">
        <f t="shared" si="22"/>
        <v>9</v>
      </c>
      <c r="C187" s="10">
        <f t="shared" si="20"/>
        <v>0</v>
      </c>
      <c r="D187" s="10">
        <f t="shared" si="21"/>
        <v>-3.5451651307531759E-14</v>
      </c>
      <c r="E187" s="10">
        <f t="shared" si="23"/>
        <v>3.5451651307531759E-14</v>
      </c>
      <c r="F187" s="10">
        <f t="shared" si="24"/>
        <v>-1.7246359055243248E-11</v>
      </c>
      <c r="G187" s="3"/>
      <c r="H187" s="14" t="str">
        <f t="shared" si="18"/>
        <v/>
      </c>
      <c r="I187" s="14" t="str">
        <f t="shared" si="19"/>
        <v/>
      </c>
    </row>
    <row r="188" spans="1:9" x14ac:dyDescent="0.25">
      <c r="A188">
        <f t="shared" si="25"/>
        <v>2031</v>
      </c>
      <c r="B188" s="9">
        <f t="shared" si="22"/>
        <v>10</v>
      </c>
      <c r="C188" s="10">
        <f t="shared" si="20"/>
        <v>0</v>
      </c>
      <c r="D188" s="10">
        <f t="shared" si="21"/>
        <v>-3.5524675904720825E-14</v>
      </c>
      <c r="E188" s="10">
        <f t="shared" si="23"/>
        <v>3.5524675904720825E-14</v>
      </c>
      <c r="F188" s="10">
        <f t="shared" si="24"/>
        <v>-1.728188373114797E-11</v>
      </c>
      <c r="G188" s="3"/>
      <c r="H188" s="14" t="str">
        <f t="shared" si="18"/>
        <v/>
      </c>
      <c r="I188" s="14" t="str">
        <f t="shared" si="19"/>
        <v/>
      </c>
    </row>
    <row r="189" spans="1:9" x14ac:dyDescent="0.25">
      <c r="A189">
        <f t="shared" si="25"/>
        <v>2031</v>
      </c>
      <c r="B189" s="9">
        <f t="shared" si="22"/>
        <v>11</v>
      </c>
      <c r="C189" s="10">
        <f t="shared" si="20"/>
        <v>0</v>
      </c>
      <c r="D189" s="10">
        <f t="shared" si="21"/>
        <v>-3.5597850920623784E-14</v>
      </c>
      <c r="E189" s="10">
        <f t="shared" si="23"/>
        <v>3.5597850920623784E-14</v>
      </c>
      <c r="F189" s="10">
        <f t="shared" si="24"/>
        <v>-1.7317481582068594E-11</v>
      </c>
      <c r="G189" s="3"/>
      <c r="H189" s="14" t="str">
        <f t="shared" si="18"/>
        <v>Rente 2031</v>
      </c>
      <c r="I189" s="14" t="str">
        <f t="shared" si="19"/>
        <v>Aflossing 2031</v>
      </c>
    </row>
    <row r="190" spans="1:9" x14ac:dyDescent="0.25">
      <c r="A190">
        <f t="shared" si="25"/>
        <v>2031</v>
      </c>
      <c r="B190" s="9">
        <f t="shared" si="22"/>
        <v>12</v>
      </c>
      <c r="C190" s="10">
        <f t="shared" si="20"/>
        <v>0</v>
      </c>
      <c r="D190" s="10">
        <f t="shared" si="21"/>
        <v>-3.5671176665078536E-14</v>
      </c>
      <c r="E190" s="10">
        <f t="shared" si="23"/>
        <v>3.5671176665078536E-14</v>
      </c>
      <c r="F190" s="10">
        <f t="shared" si="24"/>
        <v>-1.7353152758733673E-11</v>
      </c>
      <c r="G190" s="3"/>
      <c r="H190" s="14">
        <f t="shared" si="18"/>
        <v>0</v>
      </c>
      <c r="I190" s="14">
        <f t="shared" si="19"/>
        <v>0</v>
      </c>
    </row>
    <row r="191" spans="1:9" x14ac:dyDescent="0.25">
      <c r="A191">
        <f t="shared" si="25"/>
        <v>2032</v>
      </c>
      <c r="B191" s="9">
        <f t="shared" si="22"/>
        <v>1</v>
      </c>
      <c r="C191" s="10">
        <f t="shared" si="20"/>
        <v>0</v>
      </c>
      <c r="D191" s="10">
        <f t="shared" si="21"/>
        <v>-3.5744653448561239E-14</v>
      </c>
      <c r="E191" s="10">
        <f t="shared" si="23"/>
        <v>3.5744653448561239E-14</v>
      </c>
      <c r="F191" s="10">
        <f t="shared" si="24"/>
        <v>-1.7388897412182235E-11</v>
      </c>
      <c r="G191" s="3"/>
      <c r="H191" s="14" t="str">
        <f t="shared" si="18"/>
        <v/>
      </c>
      <c r="I191" s="14" t="str">
        <f t="shared" si="19"/>
        <v/>
      </c>
    </row>
    <row r="192" spans="1:9" x14ac:dyDescent="0.25">
      <c r="A192">
        <f t="shared" si="25"/>
        <v>2032</v>
      </c>
      <c r="B192" s="9">
        <f t="shared" si="22"/>
        <v>2</v>
      </c>
      <c r="C192" s="10">
        <f t="shared" si="20"/>
        <v>0</v>
      </c>
      <c r="D192" s="10">
        <f t="shared" si="21"/>
        <v>-3.5818281582187545E-14</v>
      </c>
      <c r="E192" s="10">
        <f t="shared" si="23"/>
        <v>3.5818281582187545E-14</v>
      </c>
      <c r="F192" s="10">
        <f t="shared" si="24"/>
        <v>-1.7424715693764423E-11</v>
      </c>
      <c r="G192" s="3"/>
      <c r="H192" s="14" t="str">
        <f t="shared" si="18"/>
        <v/>
      </c>
      <c r="I192" s="14" t="str">
        <f t="shared" si="19"/>
        <v/>
      </c>
    </row>
    <row r="193" spans="1:9" x14ac:dyDescent="0.25">
      <c r="A193">
        <f t="shared" si="25"/>
        <v>2032</v>
      </c>
      <c r="B193" s="9">
        <f t="shared" si="22"/>
        <v>3</v>
      </c>
      <c r="C193" s="10">
        <f t="shared" si="20"/>
        <v>0</v>
      </c>
      <c r="D193" s="10">
        <f t="shared" si="21"/>
        <v>-3.5892061377713973E-14</v>
      </c>
      <c r="E193" s="10">
        <f t="shared" si="23"/>
        <v>3.5892061377713973E-14</v>
      </c>
      <c r="F193" s="10">
        <f t="shared" si="24"/>
        <v>-1.7460607755142137E-11</v>
      </c>
      <c r="G193" s="3"/>
      <c r="H193" s="14" t="str">
        <f t="shared" si="18"/>
        <v/>
      </c>
      <c r="I193" s="14" t="str">
        <f t="shared" si="19"/>
        <v/>
      </c>
    </row>
    <row r="194" spans="1:9" x14ac:dyDescent="0.25">
      <c r="A194">
        <f t="shared" si="25"/>
        <v>2032</v>
      </c>
      <c r="B194" s="9">
        <f t="shared" si="22"/>
        <v>4</v>
      </c>
      <c r="C194" s="10">
        <f t="shared" si="20"/>
        <v>0</v>
      </c>
      <c r="D194" s="10">
        <f t="shared" si="21"/>
        <v>-3.5965993147539209E-14</v>
      </c>
      <c r="E194" s="10">
        <f t="shared" si="23"/>
        <v>3.5965993147539209E-14</v>
      </c>
      <c r="F194" s="10">
        <f t="shared" si="24"/>
        <v>-1.7496573748289677E-11</v>
      </c>
      <c r="G194" s="3"/>
      <c r="H194" s="14" t="str">
        <f t="shared" si="18"/>
        <v/>
      </c>
      <c r="I194" s="14" t="str">
        <f t="shared" si="19"/>
        <v/>
      </c>
    </row>
    <row r="195" spans="1:9" x14ac:dyDescent="0.25">
      <c r="A195">
        <f t="shared" si="25"/>
        <v>2032</v>
      </c>
      <c r="B195" s="9">
        <f t="shared" si="22"/>
        <v>5</v>
      </c>
      <c r="C195" s="10">
        <f t="shared" si="20"/>
        <v>0</v>
      </c>
      <c r="D195" s="10">
        <f t="shared" si="21"/>
        <v>-3.6040077204705431E-14</v>
      </c>
      <c r="E195" s="10">
        <f t="shared" si="23"/>
        <v>3.6040077204705431E-14</v>
      </c>
      <c r="F195" s="10">
        <f t="shared" si="24"/>
        <v>-1.7532613825494382E-11</v>
      </c>
      <c r="G195" s="3"/>
      <c r="H195" s="14" t="str">
        <f t="shared" si="18"/>
        <v/>
      </c>
      <c r="I195" s="14" t="str">
        <f t="shared" si="19"/>
        <v/>
      </c>
    </row>
    <row r="196" spans="1:9" x14ac:dyDescent="0.25">
      <c r="A196">
        <f t="shared" si="25"/>
        <v>2032</v>
      </c>
      <c r="B196" s="9">
        <f t="shared" si="22"/>
        <v>6</v>
      </c>
      <c r="C196" s="10">
        <f t="shared" si="20"/>
        <v>0</v>
      </c>
      <c r="D196" s="10">
        <f t="shared" si="21"/>
        <v>-3.6114313862899613E-14</v>
      </c>
      <c r="E196" s="10">
        <f t="shared" si="23"/>
        <v>3.6114313862899613E-14</v>
      </c>
      <c r="F196" s="10">
        <f t="shared" si="24"/>
        <v>-1.7568728139357282E-11</v>
      </c>
      <c r="G196" s="3"/>
      <c r="H196" s="14" t="str">
        <f t="shared" si="18"/>
        <v/>
      </c>
      <c r="I196" s="14" t="str">
        <f t="shared" si="19"/>
        <v/>
      </c>
    </row>
    <row r="197" spans="1:9" x14ac:dyDescent="0.25">
      <c r="A197">
        <f t="shared" si="25"/>
        <v>2032</v>
      </c>
      <c r="B197" s="9">
        <f t="shared" si="22"/>
        <v>7</v>
      </c>
      <c r="C197" s="10">
        <f t="shared" si="20"/>
        <v>0</v>
      </c>
      <c r="D197" s="10">
        <f t="shared" si="21"/>
        <v>-3.6188703436454898E-14</v>
      </c>
      <c r="E197" s="10">
        <f t="shared" si="23"/>
        <v>3.6188703436454898E-14</v>
      </c>
      <c r="F197" s="10">
        <f t="shared" si="24"/>
        <v>-1.7604916842793737E-11</v>
      </c>
      <c r="G197" s="3"/>
      <c r="H197" s="14" t="str">
        <f t="shared" si="18"/>
        <v/>
      </c>
      <c r="I197" s="14" t="str">
        <f t="shared" si="19"/>
        <v/>
      </c>
    </row>
    <row r="198" spans="1:9" x14ac:dyDescent="0.25">
      <c r="A198">
        <f t="shared" si="25"/>
        <v>2032</v>
      </c>
      <c r="B198" s="9">
        <f t="shared" si="22"/>
        <v>8</v>
      </c>
      <c r="C198" s="10">
        <f t="shared" si="20"/>
        <v>0</v>
      </c>
      <c r="D198" s="10">
        <f t="shared" si="21"/>
        <v>-3.6263246240351893E-14</v>
      </c>
      <c r="E198" s="10">
        <f t="shared" si="23"/>
        <v>3.6263246240351893E-14</v>
      </c>
      <c r="F198" s="10">
        <f t="shared" si="24"/>
        <v>-1.7641180089034089E-11</v>
      </c>
      <c r="G198" s="3"/>
      <c r="H198" s="14" t="str">
        <f t="shared" si="18"/>
        <v/>
      </c>
      <c r="I198" s="14" t="str">
        <f t="shared" si="19"/>
        <v/>
      </c>
    </row>
    <row r="199" spans="1:9" x14ac:dyDescent="0.25">
      <c r="A199">
        <f t="shared" si="25"/>
        <v>2032</v>
      </c>
      <c r="B199" s="9">
        <f t="shared" si="22"/>
        <v>9</v>
      </c>
      <c r="C199" s="10">
        <f t="shared" si="20"/>
        <v>0</v>
      </c>
      <c r="D199" s="10">
        <f t="shared" si="21"/>
        <v>-3.6337942590220009E-14</v>
      </c>
      <c r="E199" s="10">
        <f t="shared" si="23"/>
        <v>3.6337942590220009E-14</v>
      </c>
      <c r="F199" s="10">
        <f t="shared" si="24"/>
        <v>-1.767751803162431E-11</v>
      </c>
      <c r="G199" s="3"/>
      <c r="H199" s="14" t="str">
        <f t="shared" si="18"/>
        <v/>
      </c>
      <c r="I199" s="14" t="str">
        <f t="shared" si="19"/>
        <v/>
      </c>
    </row>
    <row r="200" spans="1:9" x14ac:dyDescent="0.25">
      <c r="A200">
        <f t="shared" si="25"/>
        <v>2032</v>
      </c>
      <c r="B200" s="9">
        <f t="shared" si="22"/>
        <v>10</v>
      </c>
      <c r="C200" s="10">
        <f t="shared" si="20"/>
        <v>0</v>
      </c>
      <c r="D200" s="10">
        <f t="shared" si="21"/>
        <v>-3.641279280233881E-14</v>
      </c>
      <c r="E200" s="10">
        <f t="shared" si="23"/>
        <v>3.641279280233881E-14</v>
      </c>
      <c r="F200" s="10">
        <f t="shared" si="24"/>
        <v>-1.7713930824426647E-11</v>
      </c>
      <c r="G200" s="3"/>
      <c r="H200" s="14" t="str">
        <f t="shared" si="18"/>
        <v/>
      </c>
      <c r="I200" s="14" t="str">
        <f t="shared" si="19"/>
        <v/>
      </c>
    </row>
    <row r="201" spans="1:9" x14ac:dyDescent="0.25">
      <c r="A201">
        <f t="shared" si="25"/>
        <v>2032</v>
      </c>
      <c r="B201" s="9">
        <f t="shared" si="22"/>
        <v>11</v>
      </c>
      <c r="C201" s="10">
        <f t="shared" si="20"/>
        <v>0</v>
      </c>
      <c r="D201" s="10">
        <f t="shared" si="21"/>
        <v>-3.6487797193639329E-14</v>
      </c>
      <c r="E201" s="10">
        <f t="shared" si="23"/>
        <v>3.6487797193639329E-14</v>
      </c>
      <c r="F201" s="10">
        <f t="shared" si="24"/>
        <v>-1.7750418621620287E-11</v>
      </c>
      <c r="G201" s="3"/>
      <c r="H201" s="14" t="str">
        <f t="shared" si="18"/>
        <v>Rente 2032</v>
      </c>
      <c r="I201" s="14" t="str">
        <f t="shared" si="19"/>
        <v>Aflossing 2032</v>
      </c>
    </row>
    <row r="202" spans="1:9" x14ac:dyDescent="0.25">
      <c r="A202">
        <f t="shared" si="25"/>
        <v>2032</v>
      </c>
      <c r="B202" s="9">
        <f t="shared" si="22"/>
        <v>12</v>
      </c>
      <c r="C202" s="10">
        <f t="shared" si="20"/>
        <v>0</v>
      </c>
      <c r="D202" s="10">
        <f t="shared" si="21"/>
        <v>-3.6562956081705456E-14</v>
      </c>
      <c r="E202" s="10">
        <f t="shared" si="23"/>
        <v>3.6562956081705456E-14</v>
      </c>
      <c r="F202" s="10">
        <f t="shared" si="24"/>
        <v>-1.7786981577701993E-11</v>
      </c>
      <c r="G202" s="3"/>
      <c r="H202" s="14">
        <f t="shared" si="18"/>
        <v>0</v>
      </c>
      <c r="I202" s="14">
        <f t="shared" si="19"/>
        <v>0</v>
      </c>
    </row>
    <row r="203" spans="1:9" x14ac:dyDescent="0.25">
      <c r="A203">
        <f t="shared" si="25"/>
        <v>2033</v>
      </c>
      <c r="B203" s="9">
        <f t="shared" si="22"/>
        <v>1</v>
      </c>
      <c r="C203" s="10">
        <f t="shared" si="20"/>
        <v>0</v>
      </c>
      <c r="D203" s="10">
        <f t="shared" si="21"/>
        <v>-3.6638269784775222E-14</v>
      </c>
      <c r="E203" s="10">
        <f t="shared" si="23"/>
        <v>3.6638269784775222E-14</v>
      </c>
      <c r="F203" s="10">
        <f t="shared" si="24"/>
        <v>-1.7823619847486767E-11</v>
      </c>
      <c r="G203" s="3"/>
      <c r="H203" s="14" t="str">
        <f t="shared" si="18"/>
        <v/>
      </c>
      <c r="I203" s="14" t="str">
        <f t="shared" si="19"/>
        <v/>
      </c>
    </row>
    <row r="204" spans="1:9" x14ac:dyDescent="0.25">
      <c r="A204">
        <f t="shared" si="25"/>
        <v>2033</v>
      </c>
      <c r="B204" s="9">
        <f t="shared" si="22"/>
        <v>2</v>
      </c>
      <c r="C204" s="10">
        <f t="shared" si="20"/>
        <v>0</v>
      </c>
      <c r="D204" s="10">
        <f t="shared" si="21"/>
        <v>-3.6713738621742185E-14</v>
      </c>
      <c r="E204" s="10">
        <f t="shared" si="23"/>
        <v>3.6713738621742185E-14</v>
      </c>
      <c r="F204" s="10">
        <f t="shared" si="24"/>
        <v>-1.7860333586108509E-11</v>
      </c>
      <c r="G204" s="3"/>
      <c r="H204" s="14" t="str">
        <f t="shared" si="18"/>
        <v/>
      </c>
      <c r="I204" s="14" t="str">
        <f t="shared" si="19"/>
        <v/>
      </c>
    </row>
    <row r="205" spans="1:9" x14ac:dyDescent="0.25">
      <c r="A205">
        <f t="shared" si="25"/>
        <v>2033</v>
      </c>
      <c r="B205" s="9">
        <f t="shared" si="22"/>
        <v>3</v>
      </c>
      <c r="C205" s="10">
        <f t="shared" si="20"/>
        <v>0</v>
      </c>
      <c r="D205" s="10">
        <f t="shared" si="21"/>
        <v>-3.6789362912156774E-14</v>
      </c>
      <c r="E205" s="10">
        <f t="shared" si="23"/>
        <v>3.6789362912156774E-14</v>
      </c>
      <c r="F205" s="10">
        <f t="shared" si="24"/>
        <v>-1.7897122949020666E-11</v>
      </c>
      <c r="G205" s="3"/>
      <c r="H205" s="14" t="str">
        <f t="shared" si="18"/>
        <v/>
      </c>
      <c r="I205" s="14" t="str">
        <f t="shared" si="19"/>
        <v/>
      </c>
    </row>
    <row r="206" spans="1:9" x14ac:dyDescent="0.25">
      <c r="A206">
        <f t="shared" si="25"/>
        <v>2033</v>
      </c>
      <c r="B206" s="9">
        <f t="shared" si="22"/>
        <v>4</v>
      </c>
      <c r="C206" s="10">
        <f t="shared" si="20"/>
        <v>0</v>
      </c>
      <c r="D206" s="10">
        <f t="shared" si="21"/>
        <v>-3.6865142976227641E-14</v>
      </c>
      <c r="E206" s="10">
        <f t="shared" si="23"/>
        <v>3.6865142976227641E-14</v>
      </c>
      <c r="F206" s="10">
        <f t="shared" si="24"/>
        <v>-1.7933988091996893E-11</v>
      </c>
      <c r="G206" s="3"/>
      <c r="H206" s="14" t="str">
        <f t="shared" si="18"/>
        <v/>
      </c>
      <c r="I206" s="14" t="str">
        <f t="shared" si="19"/>
        <v/>
      </c>
    </row>
    <row r="207" spans="1:9" x14ac:dyDescent="0.25">
      <c r="A207">
        <f t="shared" si="25"/>
        <v>2033</v>
      </c>
      <c r="B207" s="9">
        <f t="shared" si="22"/>
        <v>5</v>
      </c>
      <c r="C207" s="10">
        <f t="shared" si="20"/>
        <v>0</v>
      </c>
      <c r="D207" s="10">
        <f t="shared" si="21"/>
        <v>-3.6941079134823012E-14</v>
      </c>
      <c r="E207" s="10">
        <f t="shared" si="23"/>
        <v>3.6941079134823012E-14</v>
      </c>
      <c r="F207" s="10">
        <f t="shared" si="24"/>
        <v>-1.7970929171131717E-11</v>
      </c>
      <c r="G207" s="3"/>
      <c r="H207" s="14" t="str">
        <f t="shared" si="18"/>
        <v/>
      </c>
      <c r="I207" s="14" t="str">
        <f t="shared" si="19"/>
        <v/>
      </c>
    </row>
    <row r="208" spans="1:9" x14ac:dyDescent="0.25">
      <c r="A208">
        <f t="shared" si="25"/>
        <v>2033</v>
      </c>
      <c r="B208" s="9">
        <f t="shared" si="22"/>
        <v>6</v>
      </c>
      <c r="C208" s="10">
        <f t="shared" si="20"/>
        <v>0</v>
      </c>
      <c r="D208" s="10">
        <f t="shared" si="21"/>
        <v>-3.7017171709472053E-14</v>
      </c>
      <c r="E208" s="10">
        <f t="shared" si="23"/>
        <v>3.7017171709472053E-14</v>
      </c>
      <c r="F208" s="10">
        <f t="shared" si="24"/>
        <v>-1.8007946342841188E-11</v>
      </c>
      <c r="G208" s="3"/>
      <c r="H208" s="14" t="str">
        <f t="shared" si="18"/>
        <v/>
      </c>
      <c r="I208" s="14" t="str">
        <f t="shared" si="19"/>
        <v/>
      </c>
    </row>
    <row r="209" spans="1:9" x14ac:dyDescent="0.25">
      <c r="A209">
        <f t="shared" si="25"/>
        <v>2033</v>
      </c>
      <c r="B209" s="9">
        <f t="shared" si="22"/>
        <v>7</v>
      </c>
      <c r="C209" s="10">
        <f t="shared" si="20"/>
        <v>0</v>
      </c>
      <c r="D209" s="10">
        <f t="shared" si="21"/>
        <v>-3.7093421022366219E-14</v>
      </c>
      <c r="E209" s="10">
        <f t="shared" si="23"/>
        <v>3.7093421022366219E-14</v>
      </c>
      <c r="F209" s="10">
        <f t="shared" si="24"/>
        <v>-1.8045039763863553E-11</v>
      </c>
      <c r="G209" s="3"/>
      <c r="H209" s="14" t="str">
        <f t="shared" si="18"/>
        <v/>
      </c>
      <c r="I209" s="14" t="str">
        <f t="shared" si="19"/>
        <v/>
      </c>
    </row>
    <row r="210" spans="1:9" x14ac:dyDescent="0.25">
      <c r="A210">
        <f t="shared" si="25"/>
        <v>2033</v>
      </c>
      <c r="B210" s="9">
        <f t="shared" si="22"/>
        <v>8</v>
      </c>
      <c r="C210" s="10">
        <f t="shared" si="20"/>
        <v>0</v>
      </c>
      <c r="D210" s="10">
        <f t="shared" si="21"/>
        <v>-3.7169827396360632E-14</v>
      </c>
      <c r="E210" s="10">
        <f t="shared" si="23"/>
        <v>3.7169827396360632E-14</v>
      </c>
      <c r="F210" s="10">
        <f t="shared" si="24"/>
        <v>-1.8082209591259912E-11</v>
      </c>
      <c r="G210" s="3"/>
      <c r="H210" s="14" t="str">
        <f t="shared" si="18"/>
        <v/>
      </c>
      <c r="I210" s="14" t="str">
        <f t="shared" si="19"/>
        <v/>
      </c>
    </row>
    <row r="211" spans="1:9" x14ac:dyDescent="0.25">
      <c r="A211">
        <f t="shared" si="25"/>
        <v>2033</v>
      </c>
      <c r="B211" s="9">
        <f t="shared" si="22"/>
        <v>9</v>
      </c>
      <c r="C211" s="10">
        <f t="shared" si="20"/>
        <v>0</v>
      </c>
      <c r="D211" s="10">
        <f t="shared" si="21"/>
        <v>-3.7246391154975447E-14</v>
      </c>
      <c r="E211" s="10">
        <f t="shared" si="23"/>
        <v>3.7246391154975447E-14</v>
      </c>
      <c r="F211" s="10">
        <f t="shared" si="24"/>
        <v>-1.8119455982414887E-11</v>
      </c>
      <c r="G211" s="3"/>
      <c r="H211" s="14" t="str">
        <f t="shared" si="18"/>
        <v/>
      </c>
      <c r="I211" s="14" t="str">
        <f t="shared" si="19"/>
        <v/>
      </c>
    </row>
    <row r="212" spans="1:9" x14ac:dyDescent="0.25">
      <c r="A212">
        <f t="shared" si="25"/>
        <v>2033</v>
      </c>
      <c r="B212" s="9">
        <f t="shared" si="22"/>
        <v>10</v>
      </c>
      <c r="C212" s="10">
        <f t="shared" si="20"/>
        <v>0</v>
      </c>
      <c r="D212" s="10">
        <f t="shared" si="21"/>
        <v>-3.7323112622397213E-14</v>
      </c>
      <c r="E212" s="10">
        <f t="shared" si="23"/>
        <v>3.7323112622397213E-14</v>
      </c>
      <c r="F212" s="10">
        <f t="shared" si="24"/>
        <v>-1.8156779095037285E-11</v>
      </c>
      <c r="G212" s="3"/>
      <c r="H212" s="14" t="str">
        <f t="shared" si="18"/>
        <v/>
      </c>
      <c r="I212" s="14" t="str">
        <f t="shared" si="19"/>
        <v/>
      </c>
    </row>
    <row r="213" spans="1:9" x14ac:dyDescent="0.25">
      <c r="A213">
        <f t="shared" si="25"/>
        <v>2033</v>
      </c>
      <c r="B213" s="9">
        <f t="shared" si="22"/>
        <v>11</v>
      </c>
      <c r="C213" s="10">
        <f t="shared" si="20"/>
        <v>0</v>
      </c>
      <c r="D213" s="10">
        <f t="shared" si="21"/>
        <v>-3.7399992123480257E-14</v>
      </c>
      <c r="E213" s="10">
        <f t="shared" si="23"/>
        <v>3.7399992123480257E-14</v>
      </c>
      <c r="F213" s="10">
        <f t="shared" si="24"/>
        <v>-1.8194179087160767E-11</v>
      </c>
      <c r="G213" s="3"/>
      <c r="H213" s="14" t="str">
        <f t="shared" si="18"/>
        <v>Rente 2033</v>
      </c>
      <c r="I213" s="14" t="str">
        <f t="shared" si="19"/>
        <v>Aflossing 2033</v>
      </c>
    </row>
    <row r="214" spans="1:9" x14ac:dyDescent="0.25">
      <c r="A214">
        <f t="shared" si="25"/>
        <v>2033</v>
      </c>
      <c r="B214" s="9">
        <f t="shared" si="22"/>
        <v>12</v>
      </c>
      <c r="C214" s="10">
        <f t="shared" si="20"/>
        <v>0</v>
      </c>
      <c r="D214" s="10">
        <f t="shared" si="21"/>
        <v>-3.7477029983748039E-14</v>
      </c>
      <c r="E214" s="10">
        <f t="shared" si="23"/>
        <v>3.7477029983748039E-14</v>
      </c>
      <c r="F214" s="10">
        <f t="shared" si="24"/>
        <v>-1.8231656117144515E-11</v>
      </c>
      <c r="G214" s="3"/>
      <c r="H214" s="14">
        <f t="shared" ref="H214:H277" si="26">IF($B214=12,ROUND(SUM(D203:D214),2),IF($B215=12,H$21&amp;" "&amp;$A215,""))</f>
        <v>0</v>
      </c>
      <c r="I214" s="14">
        <f t="shared" ref="I214:I277" si="27">IF($B214=12,ROUND(SUM(E203:E214),2),IF($B215=12,I$21&amp;" "&amp;$A215,""))</f>
        <v>0</v>
      </c>
    </row>
    <row r="215" spans="1:9" x14ac:dyDescent="0.25">
      <c r="A215">
        <f t="shared" si="25"/>
        <v>2034</v>
      </c>
      <c r="B215" s="9">
        <f t="shared" si="22"/>
        <v>1</v>
      </c>
      <c r="C215" s="10">
        <f t="shared" ref="C215:C278" si="28">IF(F214&lt;1,0,C214)</f>
        <v>0</v>
      </c>
      <c r="D215" s="10">
        <f t="shared" ref="D215:D278" si="29">F214*ren</f>
        <v>-3.7554226529394542E-14</v>
      </c>
      <c r="E215" s="10">
        <f t="shared" si="23"/>
        <v>3.7554226529394542E-14</v>
      </c>
      <c r="F215" s="10">
        <f t="shared" si="24"/>
        <v>-1.826921034367391E-11</v>
      </c>
      <c r="G215" s="3"/>
      <c r="H215" s="14" t="str">
        <f t="shared" si="26"/>
        <v/>
      </c>
      <c r="I215" s="14" t="str">
        <f t="shared" si="27"/>
        <v/>
      </c>
    </row>
    <row r="216" spans="1:9" x14ac:dyDescent="0.25">
      <c r="A216">
        <f t="shared" si="25"/>
        <v>2034</v>
      </c>
      <c r="B216" s="9">
        <f t="shared" si="22"/>
        <v>2</v>
      </c>
      <c r="C216" s="10">
        <f t="shared" si="28"/>
        <v>0</v>
      </c>
      <c r="D216" s="10">
        <f t="shared" si="29"/>
        <v>-3.7631582087285685E-14</v>
      </c>
      <c r="E216" s="10">
        <f t="shared" si="23"/>
        <v>3.7631582087285685E-14</v>
      </c>
      <c r="F216" s="10">
        <f t="shared" si="24"/>
        <v>-1.8306841925761195E-11</v>
      </c>
      <c r="G216" s="3"/>
      <c r="H216" s="14" t="str">
        <f t="shared" si="26"/>
        <v/>
      </c>
      <c r="I216" s="14" t="str">
        <f t="shared" si="27"/>
        <v/>
      </c>
    </row>
    <row r="217" spans="1:9" x14ac:dyDescent="0.25">
      <c r="A217">
        <f t="shared" si="25"/>
        <v>2034</v>
      </c>
      <c r="B217" s="9">
        <f t="shared" si="22"/>
        <v>3</v>
      </c>
      <c r="C217" s="10">
        <f t="shared" si="28"/>
        <v>0</v>
      </c>
      <c r="D217" s="10">
        <f t="shared" si="29"/>
        <v>-3.7709096984960635E-14</v>
      </c>
      <c r="E217" s="10">
        <f t="shared" si="23"/>
        <v>3.7709096984960635E-14</v>
      </c>
      <c r="F217" s="10">
        <f t="shared" si="24"/>
        <v>-1.8344551022746157E-11</v>
      </c>
      <c r="G217" s="3"/>
      <c r="H217" s="14" t="str">
        <f t="shared" si="26"/>
        <v/>
      </c>
      <c r="I217" s="14" t="str">
        <f t="shared" si="27"/>
        <v/>
      </c>
    </row>
    <row r="218" spans="1:9" x14ac:dyDescent="0.25">
      <c r="A218">
        <f t="shared" si="25"/>
        <v>2034</v>
      </c>
      <c r="B218" s="9">
        <f t="shared" ref="B218:B281" si="30">IF(B217=12,1,B217+1)</f>
        <v>4</v>
      </c>
      <c r="C218" s="10">
        <f t="shared" si="28"/>
        <v>0</v>
      </c>
      <c r="D218" s="10">
        <f t="shared" si="29"/>
        <v>-3.7786771550633277E-14</v>
      </c>
      <c r="E218" s="10">
        <f t="shared" ref="E218:E281" si="31">C218-D218</f>
        <v>3.7786771550633277E-14</v>
      </c>
      <c r="F218" s="10">
        <f t="shared" si="24"/>
        <v>-1.8382337794296791E-11</v>
      </c>
      <c r="G218" s="3"/>
      <c r="H218" s="14" t="str">
        <f t="shared" si="26"/>
        <v/>
      </c>
      <c r="I218" s="14" t="str">
        <f t="shared" si="27"/>
        <v/>
      </c>
    </row>
    <row r="219" spans="1:9" x14ac:dyDescent="0.25">
      <c r="A219">
        <f t="shared" si="25"/>
        <v>2034</v>
      </c>
      <c r="B219" s="9">
        <f t="shared" si="30"/>
        <v>5</v>
      </c>
      <c r="C219" s="10">
        <f t="shared" si="28"/>
        <v>0</v>
      </c>
      <c r="D219" s="10">
        <f t="shared" si="29"/>
        <v>-3.7864606113193537E-14</v>
      </c>
      <c r="E219" s="10">
        <f t="shared" si="31"/>
        <v>3.7864606113193537E-14</v>
      </c>
      <c r="F219" s="10">
        <f t="shared" ref="F219:F282" si="32">F218-E219</f>
        <v>-1.8420202400409984E-11</v>
      </c>
      <c r="G219" s="3"/>
      <c r="H219" s="14" t="str">
        <f t="shared" si="26"/>
        <v/>
      </c>
      <c r="I219" s="14" t="str">
        <f t="shared" si="27"/>
        <v/>
      </c>
    </row>
    <row r="220" spans="1:9" x14ac:dyDescent="0.25">
      <c r="A220">
        <f t="shared" si="25"/>
        <v>2034</v>
      </c>
      <c r="B220" s="9">
        <f t="shared" si="30"/>
        <v>6</v>
      </c>
      <c r="C220" s="10">
        <f t="shared" si="28"/>
        <v>0</v>
      </c>
      <c r="D220" s="10">
        <f t="shared" si="29"/>
        <v>-3.7942601002208803E-14</v>
      </c>
      <c r="E220" s="10">
        <f t="shared" si="31"/>
        <v>3.7942601002208803E-14</v>
      </c>
      <c r="F220" s="10">
        <f t="shared" si="32"/>
        <v>-1.8458145001412193E-11</v>
      </c>
      <c r="G220" s="3"/>
      <c r="H220" s="14" t="str">
        <f t="shared" si="26"/>
        <v/>
      </c>
      <c r="I220" s="14" t="str">
        <f t="shared" si="27"/>
        <v/>
      </c>
    </row>
    <row r="221" spans="1:9" x14ac:dyDescent="0.25">
      <c r="A221">
        <f t="shared" si="25"/>
        <v>2034</v>
      </c>
      <c r="B221" s="9">
        <f t="shared" si="30"/>
        <v>7</v>
      </c>
      <c r="C221" s="10">
        <f t="shared" si="28"/>
        <v>0</v>
      </c>
      <c r="D221" s="10">
        <f t="shared" si="29"/>
        <v>-3.8020756547925324E-14</v>
      </c>
      <c r="E221" s="10">
        <f t="shared" si="31"/>
        <v>3.8020756547925324E-14</v>
      </c>
      <c r="F221" s="10">
        <f t="shared" si="32"/>
        <v>-1.849616575796012E-11</v>
      </c>
      <c r="G221" s="3"/>
      <c r="H221" s="14" t="str">
        <f t="shared" si="26"/>
        <v/>
      </c>
      <c r="I221" s="14" t="str">
        <f t="shared" si="27"/>
        <v/>
      </c>
    </row>
    <row r="222" spans="1:9" x14ac:dyDescent="0.25">
      <c r="A222">
        <f t="shared" si="25"/>
        <v>2034</v>
      </c>
      <c r="B222" s="9">
        <f t="shared" si="30"/>
        <v>8</v>
      </c>
      <c r="C222" s="10">
        <f t="shared" si="28"/>
        <v>0</v>
      </c>
      <c r="D222" s="10">
        <f t="shared" si="29"/>
        <v>-3.8099073081269605E-14</v>
      </c>
      <c r="E222" s="10">
        <f t="shared" si="31"/>
        <v>3.8099073081269605E-14</v>
      </c>
      <c r="F222" s="10">
        <f t="shared" si="32"/>
        <v>-1.853426483104139E-11</v>
      </c>
      <c r="G222" s="3"/>
      <c r="H222" s="14" t="str">
        <f t="shared" si="26"/>
        <v/>
      </c>
      <c r="I222" s="14" t="str">
        <f t="shared" si="27"/>
        <v/>
      </c>
    </row>
    <row r="223" spans="1:9" x14ac:dyDescent="0.25">
      <c r="A223">
        <f t="shared" si="25"/>
        <v>2034</v>
      </c>
      <c r="B223" s="9">
        <f t="shared" si="30"/>
        <v>9</v>
      </c>
      <c r="C223" s="10">
        <f t="shared" si="28"/>
        <v>0</v>
      </c>
      <c r="D223" s="10">
        <f t="shared" si="29"/>
        <v>-3.8177550933849791E-14</v>
      </c>
      <c r="E223" s="10">
        <f t="shared" si="31"/>
        <v>3.8177550933849791E-14</v>
      </c>
      <c r="F223" s="10">
        <f t="shared" si="32"/>
        <v>-1.8572442381975238E-11</v>
      </c>
      <c r="G223" s="3"/>
      <c r="H223" s="14" t="str">
        <f t="shared" si="26"/>
        <v/>
      </c>
      <c r="I223" s="14" t="str">
        <f t="shared" si="27"/>
        <v/>
      </c>
    </row>
    <row r="224" spans="1:9" x14ac:dyDescent="0.25">
      <c r="A224">
        <f t="shared" si="25"/>
        <v>2034</v>
      </c>
      <c r="B224" s="9">
        <f t="shared" si="30"/>
        <v>10</v>
      </c>
      <c r="C224" s="10">
        <f t="shared" si="28"/>
        <v>0</v>
      </c>
      <c r="D224" s="10">
        <f t="shared" si="29"/>
        <v>-3.82561904379571E-14</v>
      </c>
      <c r="E224" s="10">
        <f t="shared" si="31"/>
        <v>3.82561904379571E-14</v>
      </c>
      <c r="F224" s="10">
        <f t="shared" si="32"/>
        <v>-1.8610698572413194E-11</v>
      </c>
      <c r="G224" s="3"/>
      <c r="H224" s="14" t="str">
        <f t="shared" si="26"/>
        <v/>
      </c>
      <c r="I224" s="14" t="str">
        <f t="shared" si="27"/>
        <v/>
      </c>
    </row>
    <row r="225" spans="1:9" x14ac:dyDescent="0.25">
      <c r="A225">
        <f t="shared" si="25"/>
        <v>2034</v>
      </c>
      <c r="B225" s="9">
        <f t="shared" si="30"/>
        <v>11</v>
      </c>
      <c r="C225" s="10">
        <f t="shared" si="28"/>
        <v>0</v>
      </c>
      <c r="D225" s="10">
        <f t="shared" si="29"/>
        <v>-3.8334991926567213E-14</v>
      </c>
      <c r="E225" s="10">
        <f t="shared" si="31"/>
        <v>3.8334991926567213E-14</v>
      </c>
      <c r="F225" s="10">
        <f t="shared" si="32"/>
        <v>-1.8649033564339762E-11</v>
      </c>
      <c r="G225" s="3"/>
      <c r="H225" s="14" t="str">
        <f t="shared" si="26"/>
        <v>Rente 2034</v>
      </c>
      <c r="I225" s="14" t="str">
        <f t="shared" si="27"/>
        <v>Aflossing 2034</v>
      </c>
    </row>
    <row r="226" spans="1:9" x14ac:dyDescent="0.25">
      <c r="A226">
        <f t="shared" si="25"/>
        <v>2034</v>
      </c>
      <c r="B226" s="9">
        <f t="shared" si="30"/>
        <v>12</v>
      </c>
      <c r="C226" s="10">
        <f t="shared" si="28"/>
        <v>0</v>
      </c>
      <c r="D226" s="10">
        <f t="shared" si="29"/>
        <v>-3.8413955733341687E-14</v>
      </c>
      <c r="E226" s="10">
        <f t="shared" si="31"/>
        <v>3.8413955733341687E-14</v>
      </c>
      <c r="F226" s="10">
        <f t="shared" si="32"/>
        <v>-1.8687447520073104E-11</v>
      </c>
      <c r="G226" s="3"/>
      <c r="H226" s="14">
        <f t="shared" si="26"/>
        <v>0</v>
      </c>
      <c r="I226" s="14">
        <f t="shared" si="27"/>
        <v>0</v>
      </c>
    </row>
    <row r="227" spans="1:9" x14ac:dyDescent="0.25">
      <c r="A227">
        <f t="shared" si="25"/>
        <v>2035</v>
      </c>
      <c r="B227" s="9">
        <f t="shared" si="30"/>
        <v>1</v>
      </c>
      <c r="C227" s="10">
        <f t="shared" si="28"/>
        <v>0</v>
      </c>
      <c r="D227" s="10">
        <f t="shared" si="29"/>
        <v>-3.8493082192629359E-14</v>
      </c>
      <c r="E227" s="10">
        <f t="shared" si="31"/>
        <v>3.8493082192629359E-14</v>
      </c>
      <c r="F227" s="10">
        <f t="shared" si="32"/>
        <v>-1.8725940602265734E-11</v>
      </c>
      <c r="G227" s="3"/>
      <c r="H227" s="14" t="str">
        <f t="shared" si="26"/>
        <v/>
      </c>
      <c r="I227" s="14" t="str">
        <f t="shared" si="27"/>
        <v/>
      </c>
    </row>
    <row r="228" spans="1:9" x14ac:dyDescent="0.25">
      <c r="A228">
        <f t="shared" si="25"/>
        <v>2035</v>
      </c>
      <c r="B228" s="9">
        <f t="shared" si="30"/>
        <v>2</v>
      </c>
      <c r="C228" s="10">
        <f t="shared" si="28"/>
        <v>0</v>
      </c>
      <c r="D228" s="10">
        <f t="shared" si="29"/>
        <v>-3.8572371639467773E-14</v>
      </c>
      <c r="E228" s="10">
        <f t="shared" si="31"/>
        <v>3.8572371639467773E-14</v>
      </c>
      <c r="F228" s="10">
        <f t="shared" si="32"/>
        <v>-1.8764512973905201E-11</v>
      </c>
      <c r="G228" s="3"/>
      <c r="H228" s="14" t="str">
        <f t="shared" si="26"/>
        <v/>
      </c>
      <c r="I228" s="14" t="str">
        <f t="shared" si="27"/>
        <v/>
      </c>
    </row>
    <row r="229" spans="1:9" x14ac:dyDescent="0.25">
      <c r="A229">
        <f t="shared" ref="A229:A292" si="33">IF(B229=1,A228+1,A228)</f>
        <v>2035</v>
      </c>
      <c r="B229" s="9">
        <f t="shared" si="30"/>
        <v>3</v>
      </c>
      <c r="C229" s="10">
        <f t="shared" si="28"/>
        <v>0</v>
      </c>
      <c r="D229" s="10">
        <f t="shared" si="29"/>
        <v>-3.8651824409584601E-14</v>
      </c>
      <c r="E229" s="10">
        <f t="shared" si="31"/>
        <v>3.8651824409584601E-14</v>
      </c>
      <c r="F229" s="10">
        <f t="shared" si="32"/>
        <v>-1.8803164798314785E-11</v>
      </c>
      <c r="G229" s="3"/>
      <c r="H229" s="14" t="str">
        <f t="shared" si="26"/>
        <v/>
      </c>
      <c r="I229" s="14" t="str">
        <f t="shared" si="27"/>
        <v/>
      </c>
    </row>
    <row r="230" spans="1:9" x14ac:dyDescent="0.25">
      <c r="A230">
        <f t="shared" si="33"/>
        <v>2035</v>
      </c>
      <c r="B230" s="9">
        <f t="shared" si="30"/>
        <v>4</v>
      </c>
      <c r="C230" s="10">
        <f t="shared" si="28"/>
        <v>0</v>
      </c>
      <c r="D230" s="10">
        <f t="shared" si="29"/>
        <v>-3.873144083939906E-14</v>
      </c>
      <c r="E230" s="10">
        <f t="shared" si="31"/>
        <v>3.873144083939906E-14</v>
      </c>
      <c r="F230" s="10">
        <f t="shared" si="32"/>
        <v>-1.8841896239154183E-11</v>
      </c>
      <c r="G230" s="3"/>
      <c r="H230" s="14" t="str">
        <f t="shared" si="26"/>
        <v/>
      </c>
      <c r="I230" s="14" t="str">
        <f t="shared" si="27"/>
        <v/>
      </c>
    </row>
    <row r="231" spans="1:9" x14ac:dyDescent="0.25">
      <c r="A231">
        <f t="shared" si="33"/>
        <v>2035</v>
      </c>
      <c r="B231" s="9">
        <f t="shared" si="30"/>
        <v>5</v>
      </c>
      <c r="C231" s="10">
        <f t="shared" si="28"/>
        <v>0</v>
      </c>
      <c r="D231" s="10">
        <f t="shared" si="29"/>
        <v>-3.8811221266023318E-14</v>
      </c>
      <c r="E231" s="10">
        <f t="shared" si="31"/>
        <v>3.8811221266023318E-14</v>
      </c>
      <c r="F231" s="10">
        <f t="shared" si="32"/>
        <v>-1.8880707460420207E-11</v>
      </c>
      <c r="G231" s="3"/>
      <c r="H231" s="14" t="str">
        <f t="shared" si="26"/>
        <v/>
      </c>
      <c r="I231" s="14" t="str">
        <f t="shared" si="27"/>
        <v/>
      </c>
    </row>
    <row r="232" spans="1:9" x14ac:dyDescent="0.25">
      <c r="A232">
        <f t="shared" si="33"/>
        <v>2035</v>
      </c>
      <c r="B232" s="9">
        <f t="shared" si="30"/>
        <v>6</v>
      </c>
      <c r="C232" s="10">
        <f t="shared" si="28"/>
        <v>0</v>
      </c>
      <c r="D232" s="10">
        <f t="shared" si="29"/>
        <v>-3.889116602726397E-14</v>
      </c>
      <c r="E232" s="10">
        <f t="shared" si="31"/>
        <v>3.889116602726397E-14</v>
      </c>
      <c r="F232" s="10">
        <f t="shared" si="32"/>
        <v>-1.891959862644747E-11</v>
      </c>
      <c r="G232" s="3"/>
      <c r="H232" s="14" t="str">
        <f t="shared" si="26"/>
        <v/>
      </c>
      <c r="I232" s="14" t="str">
        <f t="shared" si="27"/>
        <v/>
      </c>
    </row>
    <row r="233" spans="1:9" x14ac:dyDescent="0.25">
      <c r="A233">
        <f t="shared" si="33"/>
        <v>2035</v>
      </c>
      <c r="B233" s="9">
        <f t="shared" si="30"/>
        <v>7</v>
      </c>
      <c r="C233" s="10">
        <f t="shared" si="28"/>
        <v>0</v>
      </c>
      <c r="D233" s="10">
        <f t="shared" si="29"/>
        <v>-3.8971275461623398E-14</v>
      </c>
      <c r="E233" s="10">
        <f t="shared" si="31"/>
        <v>3.8971275461623398E-14</v>
      </c>
      <c r="F233" s="10">
        <f t="shared" si="32"/>
        <v>-1.8958569901909094E-11</v>
      </c>
      <c r="G233" s="3"/>
      <c r="H233" s="14" t="str">
        <f t="shared" si="26"/>
        <v/>
      </c>
      <c r="I233" s="14" t="str">
        <f t="shared" si="27"/>
        <v/>
      </c>
    </row>
    <row r="234" spans="1:9" x14ac:dyDescent="0.25">
      <c r="A234">
        <f t="shared" si="33"/>
        <v>2035</v>
      </c>
      <c r="B234" s="9">
        <f t="shared" si="30"/>
        <v>8</v>
      </c>
      <c r="C234" s="10">
        <f t="shared" si="28"/>
        <v>0</v>
      </c>
      <c r="D234" s="10">
        <f t="shared" si="29"/>
        <v>-3.9051549908301288E-14</v>
      </c>
      <c r="E234" s="10">
        <f t="shared" si="31"/>
        <v>3.9051549908301288E-14</v>
      </c>
      <c r="F234" s="10">
        <f t="shared" si="32"/>
        <v>-1.8997621451817394E-11</v>
      </c>
      <c r="G234" s="3"/>
      <c r="H234" s="14" t="str">
        <f t="shared" si="26"/>
        <v/>
      </c>
      <c r="I234" s="14" t="str">
        <f t="shared" si="27"/>
        <v/>
      </c>
    </row>
    <row r="235" spans="1:9" x14ac:dyDescent="0.25">
      <c r="A235">
        <f t="shared" si="33"/>
        <v>2035</v>
      </c>
      <c r="B235" s="9">
        <f t="shared" si="30"/>
        <v>9</v>
      </c>
      <c r="C235" s="10">
        <f t="shared" si="28"/>
        <v>0</v>
      </c>
      <c r="D235" s="10">
        <f t="shared" si="29"/>
        <v>-3.9131989707195975E-14</v>
      </c>
      <c r="E235" s="10">
        <f t="shared" si="31"/>
        <v>3.9131989707195975E-14</v>
      </c>
      <c r="F235" s="10">
        <f t="shared" si="32"/>
        <v>-1.9036753441524589E-11</v>
      </c>
      <c r="G235" s="3"/>
      <c r="H235" s="14" t="str">
        <f t="shared" si="26"/>
        <v/>
      </c>
      <c r="I235" s="14" t="str">
        <f t="shared" si="27"/>
        <v/>
      </c>
    </row>
    <row r="236" spans="1:9" x14ac:dyDescent="0.25">
      <c r="A236">
        <f t="shared" si="33"/>
        <v>2035</v>
      </c>
      <c r="B236" s="9">
        <f t="shared" si="30"/>
        <v>10</v>
      </c>
      <c r="C236" s="10">
        <f t="shared" si="28"/>
        <v>0</v>
      </c>
      <c r="D236" s="10">
        <f t="shared" si="29"/>
        <v>-3.9212595198905967E-14</v>
      </c>
      <c r="E236" s="10">
        <f t="shared" si="31"/>
        <v>3.9212595198905967E-14</v>
      </c>
      <c r="F236" s="10">
        <f t="shared" si="32"/>
        <v>-1.9075966036723496E-11</v>
      </c>
      <c r="G236" s="3"/>
      <c r="H236" s="14" t="str">
        <f t="shared" si="26"/>
        <v/>
      </c>
      <c r="I236" s="14" t="str">
        <f t="shared" si="27"/>
        <v/>
      </c>
    </row>
    <row r="237" spans="1:9" x14ac:dyDescent="0.25">
      <c r="A237">
        <f t="shared" si="33"/>
        <v>2035</v>
      </c>
      <c r="B237" s="9">
        <f t="shared" si="30"/>
        <v>11</v>
      </c>
      <c r="C237" s="10">
        <f t="shared" si="28"/>
        <v>0</v>
      </c>
      <c r="D237" s="10">
        <f t="shared" si="29"/>
        <v>-3.9293366724731337E-14</v>
      </c>
      <c r="E237" s="10">
        <f t="shared" si="31"/>
        <v>3.9293366724731337E-14</v>
      </c>
      <c r="F237" s="10">
        <f t="shared" si="32"/>
        <v>-1.9115259403448226E-11</v>
      </c>
      <c r="G237" s="3"/>
      <c r="H237" s="14" t="str">
        <f t="shared" si="26"/>
        <v>Rente 2035</v>
      </c>
      <c r="I237" s="14" t="str">
        <f t="shared" si="27"/>
        <v>Aflossing 2035</v>
      </c>
    </row>
    <row r="238" spans="1:9" x14ac:dyDescent="0.25">
      <c r="A238">
        <f t="shared" si="33"/>
        <v>2035</v>
      </c>
      <c r="B238" s="9">
        <f t="shared" si="30"/>
        <v>12</v>
      </c>
      <c r="C238" s="10">
        <f t="shared" si="28"/>
        <v>0</v>
      </c>
      <c r="D238" s="10">
        <f t="shared" si="29"/>
        <v>-3.9374304626675169E-14</v>
      </c>
      <c r="E238" s="10">
        <f t="shared" si="31"/>
        <v>3.9374304626675169E-14</v>
      </c>
      <c r="F238" s="10">
        <f t="shared" si="32"/>
        <v>-1.9154633708074901E-11</v>
      </c>
      <c r="G238" s="3"/>
      <c r="H238" s="14">
        <f t="shared" si="26"/>
        <v>0</v>
      </c>
      <c r="I238" s="14">
        <f t="shared" si="27"/>
        <v>0</v>
      </c>
    </row>
    <row r="239" spans="1:9" x14ac:dyDescent="0.25">
      <c r="A239">
        <f t="shared" si="33"/>
        <v>2036</v>
      </c>
      <c r="B239" s="9">
        <f t="shared" si="30"/>
        <v>1</v>
      </c>
      <c r="C239" s="10">
        <f t="shared" si="28"/>
        <v>0</v>
      </c>
      <c r="D239" s="10">
        <f t="shared" si="29"/>
        <v>-3.9455409247445032E-14</v>
      </c>
      <c r="E239" s="10">
        <f t="shared" si="31"/>
        <v>3.9455409247445032E-14</v>
      </c>
      <c r="F239" s="10">
        <f t="shared" si="32"/>
        <v>-1.9194089117322347E-11</v>
      </c>
      <c r="G239" s="3"/>
      <c r="H239" s="14" t="str">
        <f t="shared" si="26"/>
        <v/>
      </c>
      <c r="I239" s="14" t="str">
        <f t="shared" si="27"/>
        <v/>
      </c>
    </row>
    <row r="240" spans="1:9" x14ac:dyDescent="0.25">
      <c r="A240">
        <f t="shared" si="33"/>
        <v>2036</v>
      </c>
      <c r="B240" s="9">
        <f t="shared" si="30"/>
        <v>2</v>
      </c>
      <c r="C240" s="10">
        <f t="shared" si="28"/>
        <v>0</v>
      </c>
      <c r="D240" s="10">
        <f t="shared" si="29"/>
        <v>-3.9536680930454407E-14</v>
      </c>
      <c r="E240" s="10">
        <f t="shared" si="31"/>
        <v>3.9536680930454407E-14</v>
      </c>
      <c r="F240" s="10">
        <f t="shared" si="32"/>
        <v>-1.9233625798252801E-11</v>
      </c>
      <c r="G240" s="3"/>
      <c r="H240" s="14" t="str">
        <f t="shared" si="26"/>
        <v/>
      </c>
      <c r="I240" s="14" t="str">
        <f t="shared" si="27"/>
        <v/>
      </c>
    </row>
    <row r="241" spans="1:9" x14ac:dyDescent="0.25">
      <c r="A241">
        <f t="shared" si="33"/>
        <v>2036</v>
      </c>
      <c r="B241" s="9">
        <f t="shared" si="30"/>
        <v>3</v>
      </c>
      <c r="C241" s="10">
        <f t="shared" si="28"/>
        <v>0</v>
      </c>
      <c r="D241" s="10">
        <f t="shared" si="29"/>
        <v>-3.961812001982416E-14</v>
      </c>
      <c r="E241" s="10">
        <f t="shared" si="31"/>
        <v>3.961812001982416E-14</v>
      </c>
      <c r="F241" s="10">
        <f t="shared" si="32"/>
        <v>-1.9273243918272627E-11</v>
      </c>
      <c r="G241" s="3"/>
      <c r="H241" s="14" t="str">
        <f t="shared" si="26"/>
        <v/>
      </c>
      <c r="I241" s="14" t="str">
        <f t="shared" si="27"/>
        <v/>
      </c>
    </row>
    <row r="242" spans="1:9" x14ac:dyDescent="0.25">
      <c r="A242">
        <f t="shared" si="33"/>
        <v>2036</v>
      </c>
      <c r="B242" s="9">
        <f t="shared" si="30"/>
        <v>4</v>
      </c>
      <c r="C242" s="10">
        <f t="shared" si="28"/>
        <v>0</v>
      </c>
      <c r="D242" s="10">
        <f t="shared" si="29"/>
        <v>-3.9699726860383979E-14</v>
      </c>
      <c r="E242" s="10">
        <f t="shared" si="31"/>
        <v>3.9699726860383979E-14</v>
      </c>
      <c r="F242" s="10">
        <f t="shared" si="32"/>
        <v>-1.9312943645133012E-11</v>
      </c>
      <c r="G242" s="3"/>
      <c r="H242" s="14" t="str">
        <f t="shared" si="26"/>
        <v/>
      </c>
      <c r="I242" s="14" t="str">
        <f t="shared" si="27"/>
        <v/>
      </c>
    </row>
    <row r="243" spans="1:9" x14ac:dyDescent="0.25">
      <c r="A243">
        <f t="shared" si="33"/>
        <v>2036</v>
      </c>
      <c r="B243" s="9">
        <f t="shared" si="30"/>
        <v>5</v>
      </c>
      <c r="C243" s="10">
        <f t="shared" si="28"/>
        <v>0</v>
      </c>
      <c r="D243" s="10">
        <f t="shared" si="29"/>
        <v>-3.9781501797673848E-14</v>
      </c>
      <c r="E243" s="10">
        <f t="shared" si="31"/>
        <v>3.9781501797673848E-14</v>
      </c>
      <c r="F243" s="10">
        <f t="shared" si="32"/>
        <v>-1.9352725146930686E-11</v>
      </c>
      <c r="G243" s="3"/>
      <c r="H243" s="14" t="str">
        <f t="shared" si="26"/>
        <v/>
      </c>
      <c r="I243" s="14" t="str">
        <f t="shared" si="27"/>
        <v/>
      </c>
    </row>
    <row r="244" spans="1:9" x14ac:dyDescent="0.25">
      <c r="A244">
        <f t="shared" si="33"/>
        <v>2036</v>
      </c>
      <c r="B244" s="9">
        <f t="shared" si="30"/>
        <v>6</v>
      </c>
      <c r="C244" s="10">
        <f t="shared" si="28"/>
        <v>0</v>
      </c>
      <c r="D244" s="10">
        <f t="shared" si="29"/>
        <v>-3.9863445177945511E-14</v>
      </c>
      <c r="E244" s="10">
        <f t="shared" si="31"/>
        <v>3.9863445177945511E-14</v>
      </c>
      <c r="F244" s="10">
        <f t="shared" si="32"/>
        <v>-1.9392588592108631E-11</v>
      </c>
      <c r="G244" s="3"/>
      <c r="H244" s="14" t="str">
        <f t="shared" si="26"/>
        <v/>
      </c>
      <c r="I244" s="14" t="str">
        <f t="shared" si="27"/>
        <v/>
      </c>
    </row>
    <row r="245" spans="1:9" x14ac:dyDescent="0.25">
      <c r="A245">
        <f t="shared" si="33"/>
        <v>2036</v>
      </c>
      <c r="B245" s="9">
        <f t="shared" si="30"/>
        <v>7</v>
      </c>
      <c r="C245" s="10">
        <f t="shared" si="28"/>
        <v>0</v>
      </c>
      <c r="D245" s="10">
        <f t="shared" si="29"/>
        <v>-3.9945557348163932E-14</v>
      </c>
      <c r="E245" s="10">
        <f t="shared" si="31"/>
        <v>3.9945557348163932E-14</v>
      </c>
      <c r="F245" s="10">
        <f t="shared" si="32"/>
        <v>-1.9432534149456796E-11</v>
      </c>
      <c r="G245" s="3"/>
      <c r="H245" s="14" t="str">
        <f t="shared" si="26"/>
        <v/>
      </c>
      <c r="I245" s="14" t="str">
        <f t="shared" si="27"/>
        <v/>
      </c>
    </row>
    <row r="246" spans="1:9" x14ac:dyDescent="0.25">
      <c r="A246">
        <f t="shared" si="33"/>
        <v>2036</v>
      </c>
      <c r="B246" s="9">
        <f t="shared" si="30"/>
        <v>8</v>
      </c>
      <c r="C246" s="10">
        <f t="shared" si="28"/>
        <v>0</v>
      </c>
      <c r="D246" s="10">
        <f t="shared" si="29"/>
        <v>-4.0027838656008763E-14</v>
      </c>
      <c r="E246" s="10">
        <f t="shared" si="31"/>
        <v>4.0027838656008763E-14</v>
      </c>
      <c r="F246" s="10">
        <f t="shared" si="32"/>
        <v>-1.9472561988112805E-11</v>
      </c>
      <c r="G246" s="3"/>
      <c r="H246" s="14" t="str">
        <f t="shared" si="26"/>
        <v/>
      </c>
      <c r="I246" s="14" t="str">
        <f t="shared" si="27"/>
        <v/>
      </c>
    </row>
    <row r="247" spans="1:9" x14ac:dyDescent="0.25">
      <c r="A247">
        <f t="shared" si="33"/>
        <v>2036</v>
      </c>
      <c r="B247" s="9">
        <f t="shared" si="30"/>
        <v>9</v>
      </c>
      <c r="C247" s="10">
        <f t="shared" si="28"/>
        <v>0</v>
      </c>
      <c r="D247" s="10">
        <f t="shared" si="29"/>
        <v>-4.0110289449875823E-14</v>
      </c>
      <c r="E247" s="10">
        <f t="shared" si="31"/>
        <v>4.0110289449875823E-14</v>
      </c>
      <c r="F247" s="10">
        <f t="shared" si="32"/>
        <v>-1.9512672277562681E-11</v>
      </c>
      <c r="G247" s="3"/>
      <c r="H247" s="14" t="str">
        <f t="shared" si="26"/>
        <v/>
      </c>
      <c r="I247" s="14" t="str">
        <f t="shared" si="27"/>
        <v/>
      </c>
    </row>
    <row r="248" spans="1:9" x14ac:dyDescent="0.25">
      <c r="A248">
        <f t="shared" si="33"/>
        <v>2036</v>
      </c>
      <c r="B248" s="9">
        <f t="shared" si="30"/>
        <v>10</v>
      </c>
      <c r="C248" s="10">
        <f t="shared" si="28"/>
        <v>0</v>
      </c>
      <c r="D248" s="10">
        <f t="shared" si="29"/>
        <v>-4.0192910078878571E-14</v>
      </c>
      <c r="E248" s="10">
        <f t="shared" si="31"/>
        <v>4.0192910078878571E-14</v>
      </c>
      <c r="F248" s="10">
        <f t="shared" si="32"/>
        <v>-1.9552865187641559E-11</v>
      </c>
      <c r="G248" s="3"/>
      <c r="H248" s="14" t="str">
        <f t="shared" si="26"/>
        <v/>
      </c>
      <c r="I248" s="14" t="str">
        <f t="shared" si="27"/>
        <v/>
      </c>
    </row>
    <row r="249" spans="1:9" x14ac:dyDescent="0.25">
      <c r="A249">
        <f t="shared" si="33"/>
        <v>2036</v>
      </c>
      <c r="B249" s="9">
        <f t="shared" si="30"/>
        <v>11</v>
      </c>
      <c r="C249" s="10">
        <f t="shared" si="28"/>
        <v>0</v>
      </c>
      <c r="D249" s="10">
        <f t="shared" si="29"/>
        <v>-4.027570089284957E-14</v>
      </c>
      <c r="E249" s="10">
        <f t="shared" si="31"/>
        <v>4.027570089284957E-14</v>
      </c>
      <c r="F249" s="10">
        <f t="shared" si="32"/>
        <v>-1.9593140888534408E-11</v>
      </c>
      <c r="G249" s="3"/>
      <c r="H249" s="14" t="str">
        <f t="shared" si="26"/>
        <v>Rente 2036</v>
      </c>
      <c r="I249" s="14" t="str">
        <f t="shared" si="27"/>
        <v>Aflossing 2036</v>
      </c>
    </row>
    <row r="250" spans="1:9" x14ac:dyDescent="0.25">
      <c r="A250">
        <f t="shared" si="33"/>
        <v>2036</v>
      </c>
      <c r="B250" s="9">
        <f t="shared" si="30"/>
        <v>12</v>
      </c>
      <c r="C250" s="10">
        <f t="shared" si="28"/>
        <v>0</v>
      </c>
      <c r="D250" s="10">
        <f t="shared" si="29"/>
        <v>-4.0358662242342001E-14</v>
      </c>
      <c r="E250" s="10">
        <f t="shared" si="31"/>
        <v>4.0358662242342001E-14</v>
      </c>
      <c r="F250" s="10">
        <f t="shared" si="32"/>
        <v>-1.9633499550776752E-11</v>
      </c>
      <c r="G250" s="3"/>
      <c r="H250" s="14">
        <f t="shared" si="26"/>
        <v>0</v>
      </c>
      <c r="I250" s="14">
        <f t="shared" si="27"/>
        <v>0</v>
      </c>
    </row>
    <row r="251" spans="1:9" x14ac:dyDescent="0.25">
      <c r="A251">
        <f t="shared" si="33"/>
        <v>2037</v>
      </c>
      <c r="B251" s="9">
        <f t="shared" si="30"/>
        <v>1</v>
      </c>
      <c r="C251" s="10">
        <f t="shared" si="28"/>
        <v>0</v>
      </c>
      <c r="D251" s="10">
        <f t="shared" si="29"/>
        <v>-4.0441794478631113E-14</v>
      </c>
      <c r="E251" s="10">
        <f t="shared" si="31"/>
        <v>4.0441794478631113E-14</v>
      </c>
      <c r="F251" s="10">
        <f t="shared" si="32"/>
        <v>-1.9673941345255383E-11</v>
      </c>
      <c r="G251" s="3"/>
      <c r="H251" s="14" t="str">
        <f t="shared" si="26"/>
        <v/>
      </c>
      <c r="I251" s="14" t="str">
        <f t="shared" si="27"/>
        <v/>
      </c>
    </row>
    <row r="252" spans="1:9" x14ac:dyDescent="0.25">
      <c r="A252">
        <f t="shared" si="33"/>
        <v>2037</v>
      </c>
      <c r="B252" s="9">
        <f t="shared" si="30"/>
        <v>2</v>
      </c>
      <c r="C252" s="10">
        <f t="shared" si="28"/>
        <v>0</v>
      </c>
      <c r="D252" s="10">
        <f t="shared" si="29"/>
        <v>-4.0525097953715724E-14</v>
      </c>
      <c r="E252" s="10">
        <f t="shared" si="31"/>
        <v>4.0525097953715724E-14</v>
      </c>
      <c r="F252" s="10">
        <f t="shared" si="32"/>
        <v>-1.97144664432091E-11</v>
      </c>
      <c r="G252" s="3"/>
      <c r="H252" s="14" t="str">
        <f t="shared" si="26"/>
        <v/>
      </c>
      <c r="I252" s="14" t="str">
        <f t="shared" si="27"/>
        <v/>
      </c>
    </row>
    <row r="253" spans="1:9" x14ac:dyDescent="0.25">
      <c r="A253">
        <f t="shared" si="33"/>
        <v>2037</v>
      </c>
      <c r="B253" s="9">
        <f t="shared" si="30"/>
        <v>3</v>
      </c>
      <c r="C253" s="10">
        <f t="shared" si="28"/>
        <v>0</v>
      </c>
      <c r="D253" s="10">
        <f t="shared" si="29"/>
        <v>-4.060857302031972E-14</v>
      </c>
      <c r="E253" s="10">
        <f t="shared" si="31"/>
        <v>4.060857302031972E-14</v>
      </c>
      <c r="F253" s="10">
        <f t="shared" si="32"/>
        <v>-1.9755075016229418E-11</v>
      </c>
      <c r="G253" s="3"/>
      <c r="H253" s="14" t="str">
        <f t="shared" si="26"/>
        <v/>
      </c>
      <c r="I253" s="14" t="str">
        <f t="shared" si="27"/>
        <v/>
      </c>
    </row>
    <row r="254" spans="1:9" x14ac:dyDescent="0.25">
      <c r="A254">
        <f t="shared" si="33"/>
        <v>2037</v>
      </c>
      <c r="B254" s="9">
        <f t="shared" si="30"/>
        <v>4</v>
      </c>
      <c r="C254" s="10">
        <f t="shared" si="28"/>
        <v>0</v>
      </c>
      <c r="D254" s="10">
        <f t="shared" si="29"/>
        <v>-4.0692220031893526E-14</v>
      </c>
      <c r="E254" s="10">
        <f t="shared" si="31"/>
        <v>4.0692220031893526E-14</v>
      </c>
      <c r="F254" s="10">
        <f t="shared" si="32"/>
        <v>-1.9795767236261312E-11</v>
      </c>
      <c r="G254" s="3"/>
      <c r="H254" s="14" t="str">
        <f t="shared" si="26"/>
        <v/>
      </c>
      <c r="I254" s="14" t="str">
        <f t="shared" si="27"/>
        <v/>
      </c>
    </row>
    <row r="255" spans="1:9" x14ac:dyDescent="0.25">
      <c r="A255">
        <f t="shared" si="33"/>
        <v>2037</v>
      </c>
      <c r="B255" s="9">
        <f t="shared" si="30"/>
        <v>5</v>
      </c>
      <c r="C255" s="10">
        <f t="shared" si="28"/>
        <v>0</v>
      </c>
      <c r="D255" s="10">
        <f t="shared" si="29"/>
        <v>-4.0776039342615643E-14</v>
      </c>
      <c r="E255" s="10">
        <f t="shared" si="31"/>
        <v>4.0776039342615643E-14</v>
      </c>
      <c r="F255" s="10">
        <f t="shared" si="32"/>
        <v>-1.9836543275603928E-11</v>
      </c>
      <c r="G255" s="3"/>
      <c r="H255" s="14" t="str">
        <f t="shared" si="26"/>
        <v/>
      </c>
      <c r="I255" s="14" t="str">
        <f t="shared" si="27"/>
        <v/>
      </c>
    </row>
    <row r="256" spans="1:9" x14ac:dyDescent="0.25">
      <c r="A256">
        <f t="shared" si="33"/>
        <v>2037</v>
      </c>
      <c r="B256" s="9">
        <f t="shared" si="30"/>
        <v>6</v>
      </c>
      <c r="C256" s="10">
        <f t="shared" si="28"/>
        <v>0</v>
      </c>
      <c r="D256" s="10">
        <f t="shared" si="29"/>
        <v>-4.08600313073941E-14</v>
      </c>
      <c r="E256" s="10">
        <f t="shared" si="31"/>
        <v>4.08600313073941E-14</v>
      </c>
      <c r="F256" s="10">
        <f t="shared" si="32"/>
        <v>-1.9877403306911321E-11</v>
      </c>
      <c r="G256" s="3"/>
      <c r="H256" s="14" t="str">
        <f t="shared" si="26"/>
        <v/>
      </c>
      <c r="I256" s="14" t="str">
        <f t="shared" si="27"/>
        <v/>
      </c>
    </row>
    <row r="257" spans="1:9" x14ac:dyDescent="0.25">
      <c r="A257">
        <f t="shared" si="33"/>
        <v>2037</v>
      </c>
      <c r="B257" s="9">
        <f t="shared" si="30"/>
        <v>7</v>
      </c>
      <c r="C257" s="10">
        <f t="shared" si="28"/>
        <v>0</v>
      </c>
      <c r="D257" s="10">
        <f t="shared" si="29"/>
        <v>-4.0944196281867974E-14</v>
      </c>
      <c r="E257" s="10">
        <f t="shared" si="31"/>
        <v>4.0944196281867974E-14</v>
      </c>
      <c r="F257" s="10">
        <f t="shared" si="32"/>
        <v>-1.9918347503193189E-11</v>
      </c>
      <c r="G257" s="3"/>
      <c r="H257" s="14" t="str">
        <f t="shared" si="26"/>
        <v/>
      </c>
      <c r="I257" s="14" t="str">
        <f t="shared" si="27"/>
        <v/>
      </c>
    </row>
    <row r="258" spans="1:9" x14ac:dyDescent="0.25">
      <c r="A258">
        <f t="shared" si="33"/>
        <v>2037</v>
      </c>
      <c r="B258" s="9">
        <f t="shared" si="30"/>
        <v>8</v>
      </c>
      <c r="C258" s="10">
        <f t="shared" si="28"/>
        <v>0</v>
      </c>
      <c r="D258" s="10">
        <f t="shared" si="29"/>
        <v>-4.1028534622408927E-14</v>
      </c>
      <c r="E258" s="10">
        <f t="shared" si="31"/>
        <v>4.1028534622408927E-14</v>
      </c>
      <c r="F258" s="10">
        <f t="shared" si="32"/>
        <v>-1.9959376037815599E-11</v>
      </c>
      <c r="G258" s="3"/>
      <c r="H258" s="14" t="str">
        <f t="shared" si="26"/>
        <v/>
      </c>
      <c r="I258" s="14" t="str">
        <f t="shared" si="27"/>
        <v/>
      </c>
    </row>
    <row r="259" spans="1:9" x14ac:dyDescent="0.25">
      <c r="A259">
        <f t="shared" si="33"/>
        <v>2037</v>
      </c>
      <c r="B259" s="9">
        <f t="shared" si="30"/>
        <v>9</v>
      </c>
      <c r="C259" s="10">
        <f t="shared" si="28"/>
        <v>0</v>
      </c>
      <c r="D259" s="10">
        <f t="shared" si="29"/>
        <v>-4.1113046686122667E-14</v>
      </c>
      <c r="E259" s="10">
        <f t="shared" si="31"/>
        <v>4.1113046686122667E-14</v>
      </c>
      <c r="F259" s="10">
        <f t="shared" si="32"/>
        <v>-2.0000489084501721E-11</v>
      </c>
      <c r="G259" s="3"/>
      <c r="H259" s="14" t="str">
        <f t="shared" si="26"/>
        <v/>
      </c>
      <c r="I259" s="14" t="str">
        <f t="shared" si="27"/>
        <v/>
      </c>
    </row>
    <row r="260" spans="1:9" x14ac:dyDescent="0.25">
      <c r="A260">
        <f t="shared" si="33"/>
        <v>2037</v>
      </c>
      <c r="B260" s="9">
        <f t="shared" si="30"/>
        <v>10</v>
      </c>
      <c r="C260" s="10">
        <f t="shared" si="28"/>
        <v>0</v>
      </c>
      <c r="D260" s="10">
        <f t="shared" si="29"/>
        <v>-4.1197732830850477E-14</v>
      </c>
      <c r="E260" s="10">
        <f t="shared" si="31"/>
        <v>4.1197732830850477E-14</v>
      </c>
      <c r="F260" s="10">
        <f t="shared" si="32"/>
        <v>-2.0041686817332572E-11</v>
      </c>
      <c r="G260" s="3"/>
      <c r="H260" s="14" t="str">
        <f t="shared" si="26"/>
        <v/>
      </c>
      <c r="I260" s="14" t="str">
        <f t="shared" si="27"/>
        <v/>
      </c>
    </row>
    <row r="261" spans="1:9" x14ac:dyDescent="0.25">
      <c r="A261">
        <f t="shared" si="33"/>
        <v>2037</v>
      </c>
      <c r="B261" s="9">
        <f t="shared" si="30"/>
        <v>11</v>
      </c>
      <c r="C261" s="10">
        <f t="shared" si="28"/>
        <v>0</v>
      </c>
      <c r="D261" s="10">
        <f t="shared" si="29"/>
        <v>-4.1282593415170756E-14</v>
      </c>
      <c r="E261" s="10">
        <f t="shared" si="31"/>
        <v>4.1282593415170756E-14</v>
      </c>
      <c r="F261" s="10">
        <f t="shared" si="32"/>
        <v>-2.0082969410747744E-11</v>
      </c>
      <c r="G261" s="3"/>
      <c r="H261" s="14" t="str">
        <f t="shared" si="26"/>
        <v>Rente 2037</v>
      </c>
      <c r="I261" s="14" t="str">
        <f t="shared" si="27"/>
        <v>Aflossing 2037</v>
      </c>
    </row>
    <row r="262" spans="1:9" x14ac:dyDescent="0.25">
      <c r="A262">
        <f t="shared" si="33"/>
        <v>2037</v>
      </c>
      <c r="B262" s="9">
        <f t="shared" si="30"/>
        <v>12</v>
      </c>
      <c r="C262" s="10">
        <f t="shared" si="28"/>
        <v>0</v>
      </c>
      <c r="D262" s="10">
        <f t="shared" si="29"/>
        <v>-4.1367628798400502E-14</v>
      </c>
      <c r="E262" s="10">
        <f t="shared" si="31"/>
        <v>4.1367628798400502E-14</v>
      </c>
      <c r="F262" s="10">
        <f t="shared" si="32"/>
        <v>-2.0124337039546145E-11</v>
      </c>
      <c r="G262" s="3"/>
      <c r="H262" s="14">
        <f t="shared" si="26"/>
        <v>0</v>
      </c>
      <c r="I262" s="14">
        <f t="shared" si="27"/>
        <v>0</v>
      </c>
    </row>
    <row r="263" spans="1:9" x14ac:dyDescent="0.25">
      <c r="A263">
        <f t="shared" si="33"/>
        <v>2038</v>
      </c>
      <c r="B263" s="9">
        <f t="shared" si="30"/>
        <v>1</v>
      </c>
      <c r="C263" s="10">
        <f t="shared" si="28"/>
        <v>0</v>
      </c>
      <c r="D263" s="10">
        <f t="shared" si="29"/>
        <v>-4.1452839340596839E-14</v>
      </c>
      <c r="E263" s="10">
        <f t="shared" si="31"/>
        <v>4.1452839340596839E-14</v>
      </c>
      <c r="F263" s="10">
        <f t="shared" si="32"/>
        <v>-2.0165789878886741E-11</v>
      </c>
      <c r="G263" s="3"/>
      <c r="H263" s="14" t="str">
        <f t="shared" si="26"/>
        <v/>
      </c>
      <c r="I263" s="14" t="str">
        <f t="shared" si="27"/>
        <v/>
      </c>
    </row>
    <row r="264" spans="1:9" x14ac:dyDescent="0.25">
      <c r="A264">
        <f t="shared" si="33"/>
        <v>2038</v>
      </c>
      <c r="B264" s="9">
        <f t="shared" si="30"/>
        <v>2</v>
      </c>
      <c r="C264" s="10">
        <f t="shared" si="28"/>
        <v>0</v>
      </c>
      <c r="D264" s="10">
        <f t="shared" si="29"/>
        <v>-4.1538225402558563E-14</v>
      </c>
      <c r="E264" s="10">
        <f t="shared" si="31"/>
        <v>4.1538225402558563E-14</v>
      </c>
      <c r="F264" s="10">
        <f t="shared" si="32"/>
        <v>-2.0207328104289299E-11</v>
      </c>
      <c r="G264" s="3"/>
      <c r="H264" s="14" t="str">
        <f t="shared" si="26"/>
        <v/>
      </c>
      <c r="I264" s="14" t="str">
        <f t="shared" si="27"/>
        <v/>
      </c>
    </row>
    <row r="265" spans="1:9" x14ac:dyDescent="0.25">
      <c r="A265">
        <f t="shared" si="33"/>
        <v>2038</v>
      </c>
      <c r="B265" s="9">
        <f t="shared" si="30"/>
        <v>3</v>
      </c>
      <c r="C265" s="10">
        <f t="shared" si="28"/>
        <v>0</v>
      </c>
      <c r="D265" s="10">
        <f t="shared" si="29"/>
        <v>-4.1623787345827656E-14</v>
      </c>
      <c r="E265" s="10">
        <f t="shared" si="31"/>
        <v>4.1623787345827656E-14</v>
      </c>
      <c r="F265" s="10">
        <f t="shared" si="32"/>
        <v>-2.0248951891635127E-11</v>
      </c>
      <c r="G265" s="3"/>
      <c r="H265" s="14" t="str">
        <f t="shared" si="26"/>
        <v/>
      </c>
      <c r="I265" s="14" t="str">
        <f t="shared" si="27"/>
        <v/>
      </c>
    </row>
    <row r="266" spans="1:9" x14ac:dyDescent="0.25">
      <c r="A266">
        <f t="shared" si="33"/>
        <v>2038</v>
      </c>
      <c r="B266" s="9">
        <f t="shared" si="30"/>
        <v>4</v>
      </c>
      <c r="C266" s="10">
        <f t="shared" si="28"/>
        <v>0</v>
      </c>
      <c r="D266" s="10">
        <f t="shared" si="29"/>
        <v>-4.1709525532690812E-14</v>
      </c>
      <c r="E266" s="10">
        <f t="shared" si="31"/>
        <v>4.1709525532690812E-14</v>
      </c>
      <c r="F266" s="10">
        <f t="shared" si="32"/>
        <v>-2.0290661417167816E-11</v>
      </c>
      <c r="G266" s="3"/>
      <c r="H266" s="14" t="str">
        <f t="shared" si="26"/>
        <v/>
      </c>
      <c r="I266" s="14" t="str">
        <f t="shared" si="27"/>
        <v/>
      </c>
    </row>
    <row r="267" spans="1:9" x14ac:dyDescent="0.25">
      <c r="A267">
        <f t="shared" si="33"/>
        <v>2038</v>
      </c>
      <c r="B267" s="9">
        <f t="shared" si="30"/>
        <v>5</v>
      </c>
      <c r="C267" s="10">
        <f t="shared" si="28"/>
        <v>0</v>
      </c>
      <c r="D267" s="10">
        <f t="shared" si="29"/>
        <v>-4.1795440326180974E-14</v>
      </c>
      <c r="E267" s="10">
        <f t="shared" si="31"/>
        <v>4.1795440326180974E-14</v>
      </c>
      <c r="F267" s="10">
        <f t="shared" si="32"/>
        <v>-2.0332456857493998E-11</v>
      </c>
      <c r="G267" s="3"/>
      <c r="H267" s="14" t="str">
        <f t="shared" si="26"/>
        <v/>
      </c>
      <c r="I267" s="14" t="str">
        <f t="shared" si="27"/>
        <v/>
      </c>
    </row>
    <row r="268" spans="1:9" x14ac:dyDescent="0.25">
      <c r="A268">
        <f t="shared" si="33"/>
        <v>2038</v>
      </c>
      <c r="B268" s="9">
        <f t="shared" si="30"/>
        <v>6</v>
      </c>
      <c r="C268" s="10">
        <f t="shared" si="28"/>
        <v>0</v>
      </c>
      <c r="D268" s="10">
        <f t="shared" si="29"/>
        <v>-4.1881532090078893E-14</v>
      </c>
      <c r="E268" s="10">
        <f t="shared" si="31"/>
        <v>4.1881532090078893E-14</v>
      </c>
      <c r="F268" s="10">
        <f t="shared" si="32"/>
        <v>-2.0374338389584077E-11</v>
      </c>
      <c r="G268" s="3"/>
      <c r="H268" s="14" t="str">
        <f t="shared" si="26"/>
        <v/>
      </c>
      <c r="I268" s="14" t="str">
        <f t="shared" si="27"/>
        <v/>
      </c>
    </row>
    <row r="269" spans="1:9" x14ac:dyDescent="0.25">
      <c r="A269">
        <f t="shared" si="33"/>
        <v>2038</v>
      </c>
      <c r="B269" s="9">
        <f t="shared" si="30"/>
        <v>7</v>
      </c>
      <c r="C269" s="10">
        <f t="shared" si="28"/>
        <v>0</v>
      </c>
      <c r="D269" s="10">
        <f t="shared" si="29"/>
        <v>-4.1967801188914619E-14</v>
      </c>
      <c r="E269" s="10">
        <f t="shared" si="31"/>
        <v>4.1967801188914619E-14</v>
      </c>
      <c r="F269" s="10">
        <f t="shared" si="32"/>
        <v>-2.041630619077299E-11</v>
      </c>
      <c r="G269" s="3"/>
      <c r="H269" s="14" t="str">
        <f t="shared" si="26"/>
        <v/>
      </c>
      <c r="I269" s="14" t="str">
        <f t="shared" si="27"/>
        <v/>
      </c>
    </row>
    <row r="270" spans="1:9" x14ac:dyDescent="0.25">
      <c r="A270">
        <f t="shared" si="33"/>
        <v>2038</v>
      </c>
      <c r="B270" s="9">
        <f t="shared" si="30"/>
        <v>8</v>
      </c>
      <c r="C270" s="10">
        <f t="shared" si="28"/>
        <v>0</v>
      </c>
      <c r="D270" s="10">
        <f t="shared" si="29"/>
        <v>-4.2054247987969095E-14</v>
      </c>
      <c r="E270" s="10">
        <f t="shared" si="31"/>
        <v>4.2054247987969095E-14</v>
      </c>
      <c r="F270" s="10">
        <f t="shared" si="32"/>
        <v>-2.045836043876096E-11</v>
      </c>
      <c r="G270" s="3"/>
      <c r="H270" s="14" t="str">
        <f t="shared" si="26"/>
        <v/>
      </c>
      <c r="I270" s="14" t="str">
        <f t="shared" si="27"/>
        <v/>
      </c>
    </row>
    <row r="271" spans="1:9" x14ac:dyDescent="0.25">
      <c r="A271">
        <f t="shared" si="33"/>
        <v>2038</v>
      </c>
      <c r="B271" s="9">
        <f t="shared" si="30"/>
        <v>9</v>
      </c>
      <c r="C271" s="10">
        <f t="shared" si="28"/>
        <v>0</v>
      </c>
      <c r="D271" s="10">
        <f t="shared" si="29"/>
        <v>-4.2140872853275675E-14</v>
      </c>
      <c r="E271" s="10">
        <f t="shared" si="31"/>
        <v>4.2140872853275675E-14</v>
      </c>
      <c r="F271" s="10">
        <f t="shared" si="32"/>
        <v>-2.0500501311614235E-11</v>
      </c>
      <c r="G271" s="3"/>
      <c r="H271" s="14" t="str">
        <f t="shared" si="26"/>
        <v/>
      </c>
      <c r="I271" s="14" t="str">
        <f t="shared" si="27"/>
        <v/>
      </c>
    </row>
    <row r="272" spans="1:9" x14ac:dyDescent="0.25">
      <c r="A272">
        <f t="shared" si="33"/>
        <v>2038</v>
      </c>
      <c r="B272" s="9">
        <f t="shared" si="30"/>
        <v>10</v>
      </c>
      <c r="C272" s="10">
        <f t="shared" si="28"/>
        <v>0</v>
      </c>
      <c r="D272" s="10">
        <f t="shared" si="29"/>
        <v>-4.2227676151621681E-14</v>
      </c>
      <c r="E272" s="10">
        <f t="shared" si="31"/>
        <v>4.2227676151621681E-14</v>
      </c>
      <c r="F272" s="10">
        <f t="shared" si="32"/>
        <v>-2.0542728987765856E-11</v>
      </c>
      <c r="G272" s="3"/>
      <c r="H272" s="14" t="str">
        <f t="shared" si="26"/>
        <v/>
      </c>
      <c r="I272" s="14" t="str">
        <f t="shared" si="27"/>
        <v/>
      </c>
    </row>
    <row r="273" spans="1:9" x14ac:dyDescent="0.25">
      <c r="A273">
        <f t="shared" si="33"/>
        <v>2038</v>
      </c>
      <c r="B273" s="9">
        <f t="shared" si="30"/>
        <v>11</v>
      </c>
      <c r="C273" s="10">
        <f t="shared" si="28"/>
        <v>0</v>
      </c>
      <c r="D273" s="10">
        <f t="shared" si="29"/>
        <v>-4.2314658250549966E-14</v>
      </c>
      <c r="E273" s="10">
        <f t="shared" si="31"/>
        <v>4.2314658250549966E-14</v>
      </c>
      <c r="F273" s="10">
        <f t="shared" si="32"/>
        <v>-2.0585043646016405E-11</v>
      </c>
      <c r="G273" s="3"/>
      <c r="H273" s="14" t="str">
        <f t="shared" si="26"/>
        <v>Rente 2038</v>
      </c>
      <c r="I273" s="14" t="str">
        <f t="shared" si="27"/>
        <v>Aflossing 2038</v>
      </c>
    </row>
    <row r="274" spans="1:9" x14ac:dyDescent="0.25">
      <c r="A274">
        <f t="shared" si="33"/>
        <v>2038</v>
      </c>
      <c r="B274" s="9">
        <f t="shared" si="30"/>
        <v>12</v>
      </c>
      <c r="C274" s="10">
        <f t="shared" si="28"/>
        <v>0</v>
      </c>
      <c r="D274" s="10">
        <f t="shared" si="29"/>
        <v>-4.2401819518360446E-14</v>
      </c>
      <c r="E274" s="10">
        <f t="shared" si="31"/>
        <v>4.2401819518360446E-14</v>
      </c>
      <c r="F274" s="10">
        <f t="shared" si="32"/>
        <v>-2.0627445465534766E-11</v>
      </c>
      <c r="G274" s="3"/>
      <c r="H274" s="14">
        <f t="shared" si="26"/>
        <v>0</v>
      </c>
      <c r="I274" s="14">
        <f t="shared" si="27"/>
        <v>0</v>
      </c>
    </row>
    <row r="275" spans="1:9" x14ac:dyDescent="0.25">
      <c r="A275">
        <f t="shared" si="33"/>
        <v>2039</v>
      </c>
      <c r="B275" s="9">
        <f t="shared" si="30"/>
        <v>1</v>
      </c>
      <c r="C275" s="10">
        <f t="shared" si="28"/>
        <v>0</v>
      </c>
      <c r="D275" s="10">
        <f t="shared" si="29"/>
        <v>-4.2489160324111692E-14</v>
      </c>
      <c r="E275" s="10">
        <f t="shared" si="31"/>
        <v>4.2489160324111692E-14</v>
      </c>
      <c r="F275" s="10">
        <f t="shared" si="32"/>
        <v>-2.0669934625858877E-11</v>
      </c>
      <c r="G275" s="3"/>
      <c r="H275" s="14" t="str">
        <f t="shared" si="26"/>
        <v/>
      </c>
      <c r="I275" s="14" t="str">
        <f t="shared" si="27"/>
        <v/>
      </c>
    </row>
    <row r="276" spans="1:9" x14ac:dyDescent="0.25">
      <c r="A276">
        <f t="shared" si="33"/>
        <v>2039</v>
      </c>
      <c r="B276" s="9">
        <f t="shared" si="30"/>
        <v>2</v>
      </c>
      <c r="C276" s="10">
        <f t="shared" si="28"/>
        <v>0</v>
      </c>
      <c r="D276" s="10">
        <f t="shared" si="29"/>
        <v>-4.257668103762246E-14</v>
      </c>
      <c r="E276" s="10">
        <f t="shared" si="31"/>
        <v>4.257668103762246E-14</v>
      </c>
      <c r="F276" s="10">
        <f t="shared" si="32"/>
        <v>-2.07125113068965E-11</v>
      </c>
      <c r="G276" s="3"/>
      <c r="H276" s="14" t="str">
        <f t="shared" si="26"/>
        <v/>
      </c>
      <c r="I276" s="14" t="str">
        <f t="shared" si="27"/>
        <v/>
      </c>
    </row>
    <row r="277" spans="1:9" x14ac:dyDescent="0.25">
      <c r="A277">
        <f t="shared" si="33"/>
        <v>2039</v>
      </c>
      <c r="B277" s="9">
        <f t="shared" si="30"/>
        <v>3</v>
      </c>
      <c r="C277" s="10">
        <f t="shared" si="28"/>
        <v>0</v>
      </c>
      <c r="D277" s="10">
        <f t="shared" si="29"/>
        <v>-4.266438202947328E-14</v>
      </c>
      <c r="E277" s="10">
        <f t="shared" si="31"/>
        <v>4.266438202947328E-14</v>
      </c>
      <c r="F277" s="10">
        <f t="shared" si="32"/>
        <v>-2.0755175688925972E-11</v>
      </c>
      <c r="G277" s="3"/>
      <c r="H277" s="14" t="str">
        <f t="shared" si="26"/>
        <v/>
      </c>
      <c r="I277" s="14" t="str">
        <f t="shared" si="27"/>
        <v/>
      </c>
    </row>
    <row r="278" spans="1:9" x14ac:dyDescent="0.25">
      <c r="A278">
        <f t="shared" si="33"/>
        <v>2039</v>
      </c>
      <c r="B278" s="9">
        <f t="shared" si="30"/>
        <v>4</v>
      </c>
      <c r="C278" s="10">
        <f t="shared" si="28"/>
        <v>0</v>
      </c>
      <c r="D278" s="10">
        <f t="shared" si="29"/>
        <v>-4.2752263671008012E-14</v>
      </c>
      <c r="E278" s="10">
        <f t="shared" si="31"/>
        <v>4.2752263671008012E-14</v>
      </c>
      <c r="F278" s="10">
        <f t="shared" si="32"/>
        <v>-2.0797927952596982E-11</v>
      </c>
      <c r="G278" s="3"/>
      <c r="H278" s="14" t="str">
        <f t="shared" ref="H278:H341" si="34">IF($B278=12,ROUND(SUM(D267:D278),2),IF($B279=12,H$21&amp;" "&amp;$A279,""))</f>
        <v/>
      </c>
      <c r="I278" s="14" t="str">
        <f t="shared" ref="I278:I341" si="35">IF($B278=12,ROUND(SUM(E267:E278),2),IF($B279=12,I$21&amp;" "&amp;$A279,""))</f>
        <v/>
      </c>
    </row>
    <row r="279" spans="1:9" x14ac:dyDescent="0.25">
      <c r="A279">
        <f t="shared" si="33"/>
        <v>2039</v>
      </c>
      <c r="B279" s="9">
        <f t="shared" si="30"/>
        <v>5</v>
      </c>
      <c r="C279" s="10">
        <f t="shared" ref="C279:C342" si="36">IF(F278&lt;1,0,C278)</f>
        <v>0</v>
      </c>
      <c r="D279" s="10">
        <f t="shared" ref="D279:D342" si="37">F278*ren</f>
        <v>-4.2840326334335441E-14</v>
      </c>
      <c r="E279" s="10">
        <f t="shared" si="31"/>
        <v>4.2840326334335441E-14</v>
      </c>
      <c r="F279" s="10">
        <f t="shared" si="32"/>
        <v>-2.0840768278931316E-11</v>
      </c>
      <c r="G279" s="3"/>
      <c r="H279" s="14" t="str">
        <f t="shared" si="34"/>
        <v/>
      </c>
      <c r="I279" s="14" t="str">
        <f t="shared" si="35"/>
        <v/>
      </c>
    </row>
    <row r="280" spans="1:9" x14ac:dyDescent="0.25">
      <c r="A280">
        <f t="shared" si="33"/>
        <v>2039</v>
      </c>
      <c r="B280" s="9">
        <f t="shared" si="30"/>
        <v>6</v>
      </c>
      <c r="C280" s="10">
        <f t="shared" si="36"/>
        <v>0</v>
      </c>
      <c r="D280" s="10">
        <f t="shared" si="37"/>
        <v>-4.29285703923308E-14</v>
      </c>
      <c r="E280" s="10">
        <f t="shared" si="31"/>
        <v>4.29285703923308E-14</v>
      </c>
      <c r="F280" s="10">
        <f t="shared" si="32"/>
        <v>-2.0883696849323647E-11</v>
      </c>
      <c r="G280" s="3"/>
      <c r="H280" s="14" t="str">
        <f t="shared" si="34"/>
        <v/>
      </c>
      <c r="I280" s="14" t="str">
        <f t="shared" si="35"/>
        <v/>
      </c>
    </row>
    <row r="281" spans="1:9" x14ac:dyDescent="0.25">
      <c r="A281">
        <f t="shared" si="33"/>
        <v>2039</v>
      </c>
      <c r="B281" s="9">
        <f t="shared" si="30"/>
        <v>7</v>
      </c>
      <c r="C281" s="10">
        <f t="shared" si="36"/>
        <v>0</v>
      </c>
      <c r="D281" s="10">
        <f t="shared" si="37"/>
        <v>-4.301699621863742E-14</v>
      </c>
      <c r="E281" s="10">
        <f t="shared" si="31"/>
        <v>4.301699621863742E-14</v>
      </c>
      <c r="F281" s="10">
        <f t="shared" si="32"/>
        <v>-2.0926713845542285E-11</v>
      </c>
      <c r="G281" s="3"/>
      <c r="H281" s="14" t="str">
        <f t="shared" si="34"/>
        <v/>
      </c>
      <c r="I281" s="14" t="str">
        <f t="shared" si="35"/>
        <v/>
      </c>
    </row>
    <row r="282" spans="1:9" x14ac:dyDescent="0.25">
      <c r="A282">
        <f t="shared" si="33"/>
        <v>2039</v>
      </c>
      <c r="B282" s="9">
        <f t="shared" ref="B282:B345" si="38">IF(B281=12,1,B281+1)</f>
        <v>8</v>
      </c>
      <c r="C282" s="10">
        <f t="shared" si="36"/>
        <v>0</v>
      </c>
      <c r="D282" s="10">
        <f t="shared" si="37"/>
        <v>-4.3105604187668256E-14</v>
      </c>
      <c r="E282" s="10">
        <f t="shared" ref="E282:E345" si="39">C282-D282</f>
        <v>4.3105604187668256E-14</v>
      </c>
      <c r="F282" s="10">
        <f t="shared" si="32"/>
        <v>-2.0969819449729955E-11</v>
      </c>
      <c r="G282" s="3"/>
      <c r="H282" s="14" t="str">
        <f t="shared" si="34"/>
        <v/>
      </c>
      <c r="I282" s="14" t="str">
        <f t="shared" si="35"/>
        <v/>
      </c>
    </row>
    <row r="283" spans="1:9" x14ac:dyDescent="0.25">
      <c r="A283">
        <f t="shared" si="33"/>
        <v>2039</v>
      </c>
      <c r="B283" s="9">
        <f t="shared" si="38"/>
        <v>9</v>
      </c>
      <c r="C283" s="10">
        <f t="shared" si="36"/>
        <v>0</v>
      </c>
      <c r="D283" s="10">
        <f t="shared" si="37"/>
        <v>-4.3194394674607506E-14</v>
      </c>
      <c r="E283" s="10">
        <f t="shared" si="39"/>
        <v>4.3194394674607506E-14</v>
      </c>
      <c r="F283" s="10">
        <f t="shared" ref="F283:F346" si="40">F282-E283</f>
        <v>-2.1013013844404563E-11</v>
      </c>
      <c r="G283" s="3"/>
      <c r="H283" s="14" t="str">
        <f t="shared" si="34"/>
        <v/>
      </c>
      <c r="I283" s="14" t="str">
        <f t="shared" si="35"/>
        <v/>
      </c>
    </row>
    <row r="284" spans="1:9" x14ac:dyDescent="0.25">
      <c r="A284">
        <f t="shared" si="33"/>
        <v>2039</v>
      </c>
      <c r="B284" s="9">
        <f t="shared" si="38"/>
        <v>10</v>
      </c>
      <c r="C284" s="10">
        <f t="shared" si="36"/>
        <v>0</v>
      </c>
      <c r="D284" s="10">
        <f t="shared" si="37"/>
        <v>-4.3283368055412164E-14</v>
      </c>
      <c r="E284" s="10">
        <f t="shared" si="39"/>
        <v>4.3283368055412164E-14</v>
      </c>
      <c r="F284" s="10">
        <f t="shared" si="40"/>
        <v>-2.1056297212459974E-11</v>
      </c>
      <c r="G284" s="3"/>
      <c r="H284" s="14" t="str">
        <f t="shared" si="34"/>
        <v/>
      </c>
      <c r="I284" s="14" t="str">
        <f t="shared" si="35"/>
        <v/>
      </c>
    </row>
    <row r="285" spans="1:9" x14ac:dyDescent="0.25">
      <c r="A285">
        <f t="shared" si="33"/>
        <v>2039</v>
      </c>
      <c r="B285" s="9">
        <f t="shared" si="38"/>
        <v>11</v>
      </c>
      <c r="C285" s="10">
        <f t="shared" si="36"/>
        <v>0</v>
      </c>
      <c r="D285" s="10">
        <f t="shared" si="37"/>
        <v>-4.3372524706813656E-14</v>
      </c>
      <c r="E285" s="10">
        <f t="shared" si="39"/>
        <v>4.3372524706813656E-14</v>
      </c>
      <c r="F285" s="10">
        <f t="shared" si="40"/>
        <v>-2.1099669737166789E-11</v>
      </c>
      <c r="G285" s="3"/>
      <c r="H285" s="14" t="str">
        <f t="shared" si="34"/>
        <v>Rente 2039</v>
      </c>
      <c r="I285" s="14" t="str">
        <f t="shared" si="35"/>
        <v>Aflossing 2039</v>
      </c>
    </row>
    <row r="286" spans="1:9" x14ac:dyDescent="0.25">
      <c r="A286">
        <f t="shared" si="33"/>
        <v>2039</v>
      </c>
      <c r="B286" s="9">
        <f t="shared" si="38"/>
        <v>12</v>
      </c>
      <c r="C286" s="10">
        <f t="shared" si="36"/>
        <v>0</v>
      </c>
      <c r="D286" s="10">
        <f t="shared" si="37"/>
        <v>-4.3461865006319404E-14</v>
      </c>
      <c r="E286" s="10">
        <f t="shared" si="39"/>
        <v>4.3461865006319404E-14</v>
      </c>
      <c r="F286" s="10">
        <f t="shared" si="40"/>
        <v>-2.1143131602173109E-11</v>
      </c>
      <c r="G286" s="3"/>
      <c r="H286" s="14">
        <f t="shared" si="34"/>
        <v>0</v>
      </c>
      <c r="I286" s="14">
        <f t="shared" si="35"/>
        <v>0</v>
      </c>
    </row>
    <row r="287" spans="1:9" x14ac:dyDescent="0.25">
      <c r="A287">
        <f t="shared" si="33"/>
        <v>2040</v>
      </c>
      <c r="B287" s="9">
        <f t="shared" si="38"/>
        <v>1</v>
      </c>
      <c r="C287" s="10">
        <f t="shared" si="36"/>
        <v>0</v>
      </c>
      <c r="D287" s="10">
        <f t="shared" si="37"/>
        <v>-4.3551389332214429E-14</v>
      </c>
      <c r="E287" s="10">
        <f t="shared" si="39"/>
        <v>4.3551389332214429E-14</v>
      </c>
      <c r="F287" s="10">
        <f t="shared" si="40"/>
        <v>-2.1186682991505325E-11</v>
      </c>
      <c r="G287" s="3"/>
      <c r="H287" s="14" t="str">
        <f t="shared" si="34"/>
        <v/>
      </c>
      <c r="I287" s="14" t="str">
        <f t="shared" si="35"/>
        <v/>
      </c>
    </row>
    <row r="288" spans="1:9" x14ac:dyDescent="0.25">
      <c r="A288">
        <f t="shared" si="33"/>
        <v>2040</v>
      </c>
      <c r="B288" s="9">
        <f t="shared" si="38"/>
        <v>2</v>
      </c>
      <c r="C288" s="10">
        <f t="shared" si="36"/>
        <v>0</v>
      </c>
      <c r="D288" s="10">
        <f t="shared" si="37"/>
        <v>-4.3641098063562968E-14</v>
      </c>
      <c r="E288" s="10">
        <f t="shared" si="39"/>
        <v>4.3641098063562968E-14</v>
      </c>
      <c r="F288" s="10">
        <f t="shared" si="40"/>
        <v>-2.1230324089568888E-11</v>
      </c>
      <c r="G288" s="3"/>
      <c r="H288" s="14" t="str">
        <f t="shared" si="34"/>
        <v/>
      </c>
      <c r="I288" s="14" t="str">
        <f t="shared" si="35"/>
        <v/>
      </c>
    </row>
    <row r="289" spans="1:9" x14ac:dyDescent="0.25">
      <c r="A289">
        <f t="shared" si="33"/>
        <v>2040</v>
      </c>
      <c r="B289" s="9">
        <f t="shared" si="38"/>
        <v>3</v>
      </c>
      <c r="C289" s="10">
        <f t="shared" si="36"/>
        <v>0</v>
      </c>
      <c r="D289" s="10">
        <f t="shared" si="37"/>
        <v>-4.3730991580210059E-14</v>
      </c>
      <c r="E289" s="10">
        <f t="shared" si="39"/>
        <v>4.3730991580210059E-14</v>
      </c>
      <c r="F289" s="10">
        <f t="shared" si="40"/>
        <v>-2.1274055081149096E-11</v>
      </c>
      <c r="G289" s="3"/>
      <c r="H289" s="14" t="str">
        <f t="shared" si="34"/>
        <v/>
      </c>
      <c r="I289" s="14" t="str">
        <f t="shared" si="35"/>
        <v/>
      </c>
    </row>
    <row r="290" spans="1:9" x14ac:dyDescent="0.25">
      <c r="A290">
        <f t="shared" si="33"/>
        <v>2040</v>
      </c>
      <c r="B290" s="9">
        <f t="shared" si="38"/>
        <v>4</v>
      </c>
      <c r="C290" s="10">
        <f t="shared" si="36"/>
        <v>0</v>
      </c>
      <c r="D290" s="10">
        <f t="shared" si="37"/>
        <v>-4.3821070262783161E-14</v>
      </c>
      <c r="E290" s="10">
        <f t="shared" si="39"/>
        <v>4.3821070262783161E-14</v>
      </c>
      <c r="F290" s="10">
        <f t="shared" si="40"/>
        <v>-2.1317876151411878E-11</v>
      </c>
      <c r="G290" s="3"/>
      <c r="H290" s="14" t="str">
        <f t="shared" si="34"/>
        <v/>
      </c>
      <c r="I290" s="14" t="str">
        <f t="shared" si="35"/>
        <v/>
      </c>
    </row>
    <row r="291" spans="1:9" x14ac:dyDescent="0.25">
      <c r="A291">
        <f t="shared" si="33"/>
        <v>2040</v>
      </c>
      <c r="B291" s="9">
        <f t="shared" si="38"/>
        <v>5</v>
      </c>
      <c r="C291" s="10">
        <f t="shared" si="36"/>
        <v>0</v>
      </c>
      <c r="D291" s="10">
        <f t="shared" si="37"/>
        <v>-4.3911334492693768E-14</v>
      </c>
      <c r="E291" s="10">
        <f t="shared" si="39"/>
        <v>4.3911334492693768E-14</v>
      </c>
      <c r="F291" s="10">
        <f t="shared" si="40"/>
        <v>-2.1361787485904573E-11</v>
      </c>
      <c r="G291" s="3"/>
      <c r="H291" s="14" t="str">
        <f t="shared" si="34"/>
        <v/>
      </c>
      <c r="I291" s="14" t="str">
        <f t="shared" si="35"/>
        <v/>
      </c>
    </row>
    <row r="292" spans="1:9" x14ac:dyDescent="0.25">
      <c r="A292">
        <f t="shared" si="33"/>
        <v>2040</v>
      </c>
      <c r="B292" s="9">
        <f t="shared" si="38"/>
        <v>6</v>
      </c>
      <c r="C292" s="10">
        <f t="shared" si="36"/>
        <v>0</v>
      </c>
      <c r="D292" s="10">
        <f t="shared" si="37"/>
        <v>-4.4001784652139019E-14</v>
      </c>
      <c r="E292" s="10">
        <f t="shared" si="39"/>
        <v>4.4001784652139019E-14</v>
      </c>
      <c r="F292" s="10">
        <f t="shared" si="40"/>
        <v>-2.1405789270556712E-11</v>
      </c>
      <c r="G292" s="3"/>
      <c r="H292" s="14" t="str">
        <f t="shared" si="34"/>
        <v/>
      </c>
      <c r="I292" s="14" t="str">
        <f t="shared" si="35"/>
        <v/>
      </c>
    </row>
    <row r="293" spans="1:9" x14ac:dyDescent="0.25">
      <c r="A293">
        <f t="shared" ref="A293:A356" si="41">IF(B293=1,A292+1,A292)</f>
        <v>2040</v>
      </c>
      <c r="B293" s="9">
        <f t="shared" si="38"/>
        <v>7</v>
      </c>
      <c r="C293" s="10">
        <f t="shared" si="36"/>
        <v>0</v>
      </c>
      <c r="D293" s="10">
        <f t="shared" si="37"/>
        <v>-4.4092421124103305E-14</v>
      </c>
      <c r="E293" s="10">
        <f t="shared" si="39"/>
        <v>4.4092421124103305E-14</v>
      </c>
      <c r="F293" s="10">
        <f t="shared" si="40"/>
        <v>-2.1449881691680816E-11</v>
      </c>
      <c r="G293" s="3"/>
      <c r="H293" s="14" t="str">
        <f t="shared" si="34"/>
        <v/>
      </c>
      <c r="I293" s="14" t="str">
        <f t="shared" si="35"/>
        <v/>
      </c>
    </row>
    <row r="294" spans="1:9" x14ac:dyDescent="0.25">
      <c r="A294">
        <f t="shared" si="41"/>
        <v>2040</v>
      </c>
      <c r="B294" s="9">
        <f t="shared" si="38"/>
        <v>8</v>
      </c>
      <c r="C294" s="10">
        <f t="shared" si="36"/>
        <v>0</v>
      </c>
      <c r="D294" s="10">
        <f t="shared" si="37"/>
        <v>-4.4183244292359908E-14</v>
      </c>
      <c r="E294" s="10">
        <f t="shared" si="39"/>
        <v>4.4183244292359908E-14</v>
      </c>
      <c r="F294" s="10">
        <f t="shared" si="40"/>
        <v>-2.1494064935973176E-11</v>
      </c>
      <c r="G294" s="3"/>
      <c r="H294" s="14" t="str">
        <f t="shared" si="34"/>
        <v/>
      </c>
      <c r="I294" s="14" t="str">
        <f t="shared" si="35"/>
        <v/>
      </c>
    </row>
    <row r="295" spans="1:9" x14ac:dyDescent="0.25">
      <c r="A295">
        <f t="shared" si="41"/>
        <v>2040</v>
      </c>
      <c r="B295" s="9">
        <f t="shared" si="38"/>
        <v>9</v>
      </c>
      <c r="C295" s="10">
        <f t="shared" si="36"/>
        <v>0</v>
      </c>
      <c r="D295" s="10">
        <f t="shared" si="37"/>
        <v>-4.4274254541472637E-14</v>
      </c>
      <c r="E295" s="10">
        <f t="shared" si="39"/>
        <v>4.4274254541472637E-14</v>
      </c>
      <c r="F295" s="10">
        <f t="shared" si="40"/>
        <v>-2.1538339190514647E-11</v>
      </c>
      <c r="G295" s="3"/>
      <c r="H295" s="14" t="str">
        <f t="shared" si="34"/>
        <v/>
      </c>
      <c r="I295" s="14" t="str">
        <f t="shared" si="35"/>
        <v/>
      </c>
    </row>
    <row r="296" spans="1:9" x14ac:dyDescent="0.25">
      <c r="A296">
        <f t="shared" si="41"/>
        <v>2040</v>
      </c>
      <c r="B296" s="9">
        <f t="shared" si="38"/>
        <v>10</v>
      </c>
      <c r="C296" s="10">
        <f t="shared" si="36"/>
        <v>0</v>
      </c>
      <c r="D296" s="10">
        <f t="shared" si="37"/>
        <v>-4.4365452256797407E-14</v>
      </c>
      <c r="E296" s="10">
        <f t="shared" si="39"/>
        <v>4.4365452256797407E-14</v>
      </c>
      <c r="F296" s="10">
        <f t="shared" si="40"/>
        <v>-2.1582704642771443E-11</v>
      </c>
      <c r="G296" s="3"/>
      <c r="H296" s="14" t="str">
        <f t="shared" si="34"/>
        <v/>
      </c>
      <c r="I296" s="14" t="str">
        <f t="shared" si="35"/>
        <v/>
      </c>
    </row>
    <row r="297" spans="1:9" x14ac:dyDescent="0.25">
      <c r="A297">
        <f t="shared" si="41"/>
        <v>2040</v>
      </c>
      <c r="B297" s="9">
        <f t="shared" si="38"/>
        <v>11</v>
      </c>
      <c r="C297" s="10">
        <f t="shared" si="36"/>
        <v>0</v>
      </c>
      <c r="D297" s="10">
        <f t="shared" si="37"/>
        <v>-4.4456837824483935E-14</v>
      </c>
      <c r="E297" s="10">
        <f t="shared" si="39"/>
        <v>4.4456837824483935E-14</v>
      </c>
      <c r="F297" s="10">
        <f t="shared" si="40"/>
        <v>-2.1627161480595926E-11</v>
      </c>
      <c r="G297" s="3"/>
      <c r="H297" s="14" t="str">
        <f t="shared" si="34"/>
        <v>Rente 2040</v>
      </c>
      <c r="I297" s="14" t="str">
        <f t="shared" si="35"/>
        <v>Aflossing 2040</v>
      </c>
    </row>
    <row r="298" spans="1:9" x14ac:dyDescent="0.25">
      <c r="A298">
        <f t="shared" si="41"/>
        <v>2040</v>
      </c>
      <c r="B298" s="9">
        <f t="shared" si="38"/>
        <v>12</v>
      </c>
      <c r="C298" s="10">
        <f t="shared" si="36"/>
        <v>0</v>
      </c>
      <c r="D298" s="10">
        <f t="shared" si="37"/>
        <v>-4.4548411631477322E-14</v>
      </c>
      <c r="E298" s="10">
        <f t="shared" si="39"/>
        <v>4.4548411631477322E-14</v>
      </c>
      <c r="F298" s="10">
        <f t="shared" si="40"/>
        <v>-2.1671709892227403E-11</v>
      </c>
      <c r="G298" s="3"/>
      <c r="H298" s="14">
        <f t="shared" si="34"/>
        <v>0</v>
      </c>
      <c r="I298" s="14">
        <f t="shared" si="35"/>
        <v>0</v>
      </c>
    </row>
    <row r="299" spans="1:9" x14ac:dyDescent="0.25">
      <c r="A299">
        <f t="shared" si="41"/>
        <v>2041</v>
      </c>
      <c r="B299" s="9">
        <f t="shared" si="38"/>
        <v>1</v>
      </c>
      <c r="C299" s="10">
        <f t="shared" si="36"/>
        <v>0</v>
      </c>
      <c r="D299" s="10">
        <f t="shared" si="37"/>
        <v>-4.464017406551972E-14</v>
      </c>
      <c r="E299" s="10">
        <f t="shared" si="39"/>
        <v>4.464017406551972E-14</v>
      </c>
      <c r="F299" s="10">
        <f t="shared" si="40"/>
        <v>-2.1716350066292923E-11</v>
      </c>
      <c r="G299" s="3"/>
      <c r="H299" s="14" t="str">
        <f t="shared" si="34"/>
        <v/>
      </c>
      <c r="I299" s="14" t="str">
        <f t="shared" si="35"/>
        <v/>
      </c>
    </row>
    <row r="300" spans="1:9" x14ac:dyDescent="0.25">
      <c r="A300">
        <f t="shared" si="41"/>
        <v>2041</v>
      </c>
      <c r="B300" s="9">
        <f t="shared" si="38"/>
        <v>2</v>
      </c>
      <c r="C300" s="10">
        <f t="shared" si="36"/>
        <v>0</v>
      </c>
      <c r="D300" s="10">
        <f t="shared" si="37"/>
        <v>-4.4732125515151975E-14</v>
      </c>
      <c r="E300" s="10">
        <f t="shared" si="39"/>
        <v>4.4732125515151975E-14</v>
      </c>
      <c r="F300" s="10">
        <f t="shared" si="40"/>
        <v>-2.1761082191808074E-11</v>
      </c>
      <c r="G300" s="3"/>
      <c r="H300" s="14" t="str">
        <f t="shared" si="34"/>
        <v/>
      </c>
      <c r="I300" s="14" t="str">
        <f t="shared" si="35"/>
        <v/>
      </c>
    </row>
    <row r="301" spans="1:9" x14ac:dyDescent="0.25">
      <c r="A301">
        <f t="shared" si="41"/>
        <v>2041</v>
      </c>
      <c r="B301" s="9">
        <f t="shared" si="38"/>
        <v>3</v>
      </c>
      <c r="C301" s="10">
        <f t="shared" si="36"/>
        <v>0</v>
      </c>
      <c r="D301" s="10">
        <f t="shared" si="37"/>
        <v>-4.4824266369715239E-14</v>
      </c>
      <c r="E301" s="10">
        <f t="shared" si="39"/>
        <v>4.4824266369715239E-14</v>
      </c>
      <c r="F301" s="10">
        <f t="shared" si="40"/>
        <v>-2.1805906458177789E-11</v>
      </c>
      <c r="G301" s="3"/>
      <c r="H301" s="14" t="str">
        <f t="shared" si="34"/>
        <v/>
      </c>
      <c r="I301" s="14" t="str">
        <f t="shared" si="35"/>
        <v/>
      </c>
    </row>
    <row r="302" spans="1:9" x14ac:dyDescent="0.25">
      <c r="A302">
        <f t="shared" si="41"/>
        <v>2041</v>
      </c>
      <c r="B302" s="9">
        <f t="shared" si="38"/>
        <v>4</v>
      </c>
      <c r="C302" s="10">
        <f t="shared" si="36"/>
        <v>0</v>
      </c>
      <c r="D302" s="10">
        <f t="shared" si="37"/>
        <v>-4.491659701935267E-14</v>
      </c>
      <c r="E302" s="10">
        <f t="shared" si="39"/>
        <v>4.491659701935267E-14</v>
      </c>
      <c r="F302" s="10">
        <f t="shared" si="40"/>
        <v>-2.1850823055197143E-11</v>
      </c>
      <c r="G302" s="3"/>
      <c r="H302" s="14" t="str">
        <f t="shared" si="34"/>
        <v/>
      </c>
      <c r="I302" s="14" t="str">
        <f t="shared" si="35"/>
        <v/>
      </c>
    </row>
    <row r="303" spans="1:9" x14ac:dyDescent="0.25">
      <c r="A303">
        <f t="shared" si="41"/>
        <v>2041</v>
      </c>
      <c r="B303" s="9">
        <f t="shared" si="38"/>
        <v>5</v>
      </c>
      <c r="C303" s="10">
        <f t="shared" si="36"/>
        <v>0</v>
      </c>
      <c r="D303" s="10">
        <f t="shared" si="37"/>
        <v>-4.5009117855011042E-14</v>
      </c>
      <c r="E303" s="10">
        <f t="shared" si="39"/>
        <v>4.5009117855011042E-14</v>
      </c>
      <c r="F303" s="10">
        <f t="shared" si="40"/>
        <v>-2.1895832173052153E-11</v>
      </c>
      <c r="G303" s="3"/>
      <c r="H303" s="14" t="str">
        <f t="shared" si="34"/>
        <v/>
      </c>
      <c r="I303" s="14" t="str">
        <f t="shared" si="35"/>
        <v/>
      </c>
    </row>
    <row r="304" spans="1:9" x14ac:dyDescent="0.25">
      <c r="A304">
        <f t="shared" si="41"/>
        <v>2041</v>
      </c>
      <c r="B304" s="9">
        <f t="shared" si="38"/>
        <v>6</v>
      </c>
      <c r="C304" s="10">
        <f t="shared" si="36"/>
        <v>0</v>
      </c>
      <c r="D304" s="10">
        <f t="shared" si="37"/>
        <v>-4.5101829268442421E-14</v>
      </c>
      <c r="E304" s="10">
        <f t="shared" si="39"/>
        <v>4.5101829268442421E-14</v>
      </c>
      <c r="F304" s="10">
        <f t="shared" si="40"/>
        <v>-2.1940934002320597E-11</v>
      </c>
      <c r="G304" s="3"/>
      <c r="H304" s="14" t="str">
        <f t="shared" si="34"/>
        <v/>
      </c>
      <c r="I304" s="14" t="str">
        <f t="shared" si="35"/>
        <v/>
      </c>
    </row>
    <row r="305" spans="1:9" x14ac:dyDescent="0.25">
      <c r="A305">
        <f t="shared" si="41"/>
        <v>2041</v>
      </c>
      <c r="B305" s="9">
        <f t="shared" si="38"/>
        <v>7</v>
      </c>
      <c r="C305" s="10">
        <f t="shared" si="36"/>
        <v>0</v>
      </c>
      <c r="D305" s="10">
        <f t="shared" si="37"/>
        <v>-4.5194731652205819E-14</v>
      </c>
      <c r="E305" s="10">
        <f t="shared" si="39"/>
        <v>4.5194731652205819E-14</v>
      </c>
      <c r="F305" s="10">
        <f t="shared" si="40"/>
        <v>-2.1986128733972803E-11</v>
      </c>
      <c r="G305" s="3"/>
      <c r="H305" s="14" t="str">
        <f t="shared" si="34"/>
        <v/>
      </c>
      <c r="I305" s="14" t="str">
        <f t="shared" si="35"/>
        <v/>
      </c>
    </row>
    <row r="306" spans="1:9" x14ac:dyDescent="0.25">
      <c r="A306">
        <f t="shared" si="41"/>
        <v>2041</v>
      </c>
      <c r="B306" s="9">
        <f t="shared" si="38"/>
        <v>8</v>
      </c>
      <c r="C306" s="10">
        <f t="shared" si="36"/>
        <v>0</v>
      </c>
      <c r="D306" s="10">
        <f t="shared" si="37"/>
        <v>-4.5287825399668838E-14</v>
      </c>
      <c r="E306" s="10">
        <f t="shared" si="39"/>
        <v>4.5287825399668838E-14</v>
      </c>
      <c r="F306" s="10">
        <f t="shared" si="40"/>
        <v>-2.2031416559372472E-11</v>
      </c>
      <c r="G306" s="3"/>
      <c r="H306" s="14" t="str">
        <f t="shared" si="34"/>
        <v/>
      </c>
      <c r="I306" s="14" t="str">
        <f t="shared" si="35"/>
        <v/>
      </c>
    </row>
    <row r="307" spans="1:9" x14ac:dyDescent="0.25">
      <c r="A307">
        <f t="shared" si="41"/>
        <v>2041</v>
      </c>
      <c r="B307" s="9">
        <f t="shared" si="38"/>
        <v>9</v>
      </c>
      <c r="C307" s="10">
        <f t="shared" si="36"/>
        <v>0</v>
      </c>
      <c r="D307" s="10">
        <f t="shared" si="37"/>
        <v>-4.5381110905009384E-14</v>
      </c>
      <c r="E307" s="10">
        <f t="shared" si="39"/>
        <v>4.5381110905009384E-14</v>
      </c>
      <c r="F307" s="10">
        <f t="shared" si="40"/>
        <v>-2.2076797670277481E-11</v>
      </c>
      <c r="G307" s="3"/>
      <c r="H307" s="14" t="str">
        <f t="shared" si="34"/>
        <v/>
      </c>
      <c r="I307" s="14" t="str">
        <f t="shared" si="35"/>
        <v/>
      </c>
    </row>
    <row r="308" spans="1:9" x14ac:dyDescent="0.25">
      <c r="A308">
        <f t="shared" si="41"/>
        <v>2041</v>
      </c>
      <c r="B308" s="9">
        <f t="shared" si="38"/>
        <v>10</v>
      </c>
      <c r="C308" s="10">
        <f t="shared" si="36"/>
        <v>0</v>
      </c>
      <c r="D308" s="10">
        <f t="shared" si="37"/>
        <v>-4.5474588563217279E-14</v>
      </c>
      <c r="E308" s="10">
        <f t="shared" si="39"/>
        <v>4.5474588563217279E-14</v>
      </c>
      <c r="F308" s="10">
        <f t="shared" si="40"/>
        <v>-2.2122272258840698E-11</v>
      </c>
      <c r="G308" s="3"/>
      <c r="H308" s="14" t="str">
        <f t="shared" si="34"/>
        <v/>
      </c>
      <c r="I308" s="14" t="str">
        <f t="shared" si="35"/>
        <v/>
      </c>
    </row>
    <row r="309" spans="1:9" x14ac:dyDescent="0.25">
      <c r="A309">
        <f t="shared" si="41"/>
        <v>2041</v>
      </c>
      <c r="B309" s="9">
        <f t="shared" si="38"/>
        <v>11</v>
      </c>
      <c r="C309" s="10">
        <f t="shared" si="36"/>
        <v>0</v>
      </c>
      <c r="D309" s="10">
        <f t="shared" si="37"/>
        <v>-4.5568258770095968E-14</v>
      </c>
      <c r="E309" s="10">
        <f t="shared" si="39"/>
        <v>4.5568258770095968E-14</v>
      </c>
      <c r="F309" s="10">
        <f t="shared" si="40"/>
        <v>-2.2167840517610795E-11</v>
      </c>
      <c r="G309" s="3"/>
      <c r="H309" s="14" t="str">
        <f t="shared" si="34"/>
        <v>Rente 2041</v>
      </c>
      <c r="I309" s="14" t="str">
        <f t="shared" si="35"/>
        <v>Aflossing 2041</v>
      </c>
    </row>
    <row r="310" spans="1:9" x14ac:dyDescent="0.25">
      <c r="A310">
        <f t="shared" si="41"/>
        <v>2041</v>
      </c>
      <c r="B310" s="9">
        <f t="shared" si="38"/>
        <v>12</v>
      </c>
      <c r="C310" s="10">
        <f t="shared" si="36"/>
        <v>0</v>
      </c>
      <c r="D310" s="10">
        <f t="shared" si="37"/>
        <v>-4.566212192226419E-14</v>
      </c>
      <c r="E310" s="10">
        <f t="shared" si="39"/>
        <v>4.566212192226419E-14</v>
      </c>
      <c r="F310" s="10">
        <f t="shared" si="40"/>
        <v>-2.2213502639533058E-11</v>
      </c>
      <c r="G310" s="3"/>
      <c r="H310" s="14">
        <f t="shared" si="34"/>
        <v>0</v>
      </c>
      <c r="I310" s="14">
        <f t="shared" si="35"/>
        <v>0</v>
      </c>
    </row>
    <row r="311" spans="1:9" x14ac:dyDescent="0.25">
      <c r="A311">
        <f t="shared" si="41"/>
        <v>2042</v>
      </c>
      <c r="B311" s="9">
        <f t="shared" si="38"/>
        <v>1</v>
      </c>
      <c r="C311" s="10">
        <f t="shared" si="36"/>
        <v>0</v>
      </c>
      <c r="D311" s="10">
        <f t="shared" si="37"/>
        <v>-4.5756178417157648E-14</v>
      </c>
      <c r="E311" s="10">
        <f t="shared" si="39"/>
        <v>4.5756178417157648E-14</v>
      </c>
      <c r="F311" s="10">
        <f t="shared" si="40"/>
        <v>-2.2259258817950215E-11</v>
      </c>
      <c r="G311" s="3"/>
      <c r="H311" s="14" t="str">
        <f t="shared" si="34"/>
        <v/>
      </c>
      <c r="I311" s="14" t="str">
        <f t="shared" si="35"/>
        <v/>
      </c>
    </row>
    <row r="312" spans="1:9" x14ac:dyDescent="0.25">
      <c r="A312">
        <f t="shared" si="41"/>
        <v>2042</v>
      </c>
      <c r="B312" s="9">
        <f t="shared" si="38"/>
        <v>2</v>
      </c>
      <c r="C312" s="10">
        <f t="shared" si="36"/>
        <v>0</v>
      </c>
      <c r="D312" s="10">
        <f t="shared" si="37"/>
        <v>-4.5850428653030707E-14</v>
      </c>
      <c r="E312" s="10">
        <f t="shared" si="39"/>
        <v>4.5850428653030707E-14</v>
      </c>
      <c r="F312" s="10">
        <f t="shared" si="40"/>
        <v>-2.2305109246603245E-11</v>
      </c>
      <c r="G312" s="3"/>
      <c r="H312" s="14" t="str">
        <f t="shared" si="34"/>
        <v/>
      </c>
      <c r="I312" s="14" t="str">
        <f t="shared" si="35"/>
        <v/>
      </c>
    </row>
    <row r="313" spans="1:9" x14ac:dyDescent="0.25">
      <c r="A313">
        <f t="shared" si="41"/>
        <v>2042</v>
      </c>
      <c r="B313" s="9">
        <f t="shared" si="38"/>
        <v>3</v>
      </c>
      <c r="C313" s="10">
        <f t="shared" si="36"/>
        <v>0</v>
      </c>
      <c r="D313" s="10">
        <f t="shared" si="37"/>
        <v>-4.5944873028958053E-14</v>
      </c>
      <c r="E313" s="10">
        <f t="shared" si="39"/>
        <v>4.5944873028958053E-14</v>
      </c>
      <c r="F313" s="10">
        <f t="shared" si="40"/>
        <v>-2.2351054119632205E-11</v>
      </c>
      <c r="G313" s="3"/>
      <c r="H313" s="14" t="str">
        <f t="shared" si="34"/>
        <v/>
      </c>
      <c r="I313" s="14" t="str">
        <f t="shared" si="35"/>
        <v/>
      </c>
    </row>
    <row r="314" spans="1:9" x14ac:dyDescent="0.25">
      <c r="A314">
        <f t="shared" si="41"/>
        <v>2042</v>
      </c>
      <c r="B314" s="9">
        <f t="shared" si="38"/>
        <v>4</v>
      </c>
      <c r="C314" s="10">
        <f t="shared" si="36"/>
        <v>0</v>
      </c>
      <c r="D314" s="10">
        <f t="shared" si="37"/>
        <v>-4.6039511944836426E-14</v>
      </c>
      <c r="E314" s="10">
        <f t="shared" si="39"/>
        <v>4.6039511944836426E-14</v>
      </c>
      <c r="F314" s="10">
        <f t="shared" si="40"/>
        <v>-2.2397093631577042E-11</v>
      </c>
      <c r="G314" s="3"/>
      <c r="H314" s="14" t="str">
        <f t="shared" si="34"/>
        <v/>
      </c>
      <c r="I314" s="14" t="str">
        <f t="shared" si="35"/>
        <v/>
      </c>
    </row>
    <row r="315" spans="1:9" x14ac:dyDescent="0.25">
      <c r="A315">
        <f t="shared" si="41"/>
        <v>2042</v>
      </c>
      <c r="B315" s="9">
        <f t="shared" si="38"/>
        <v>5</v>
      </c>
      <c r="C315" s="10">
        <f t="shared" si="36"/>
        <v>0</v>
      </c>
      <c r="D315" s="10">
        <f t="shared" si="37"/>
        <v>-4.6134345801386257E-14</v>
      </c>
      <c r="E315" s="10">
        <f t="shared" si="39"/>
        <v>4.6134345801386257E-14</v>
      </c>
      <c r="F315" s="10">
        <f t="shared" si="40"/>
        <v>-2.2443227977378427E-11</v>
      </c>
      <c r="G315" s="3"/>
      <c r="H315" s="14" t="str">
        <f t="shared" si="34"/>
        <v/>
      </c>
      <c r="I315" s="14" t="str">
        <f t="shared" si="35"/>
        <v/>
      </c>
    </row>
    <row r="316" spans="1:9" x14ac:dyDescent="0.25">
      <c r="A316">
        <f t="shared" si="41"/>
        <v>2042</v>
      </c>
      <c r="B316" s="9">
        <f t="shared" si="38"/>
        <v>6</v>
      </c>
      <c r="C316" s="10">
        <f t="shared" si="36"/>
        <v>0</v>
      </c>
      <c r="D316" s="10">
        <f t="shared" si="37"/>
        <v>-4.6229375000153419E-14</v>
      </c>
      <c r="E316" s="10">
        <f t="shared" si="39"/>
        <v>4.6229375000153419E-14</v>
      </c>
      <c r="F316" s="10">
        <f t="shared" si="40"/>
        <v>-2.248945735237858E-11</v>
      </c>
      <c r="G316" s="3"/>
      <c r="H316" s="14" t="str">
        <f t="shared" si="34"/>
        <v/>
      </c>
      <c r="I316" s="14" t="str">
        <f t="shared" si="35"/>
        <v/>
      </c>
    </row>
    <row r="317" spans="1:9" x14ac:dyDescent="0.25">
      <c r="A317">
        <f t="shared" si="41"/>
        <v>2042</v>
      </c>
      <c r="B317" s="9">
        <f t="shared" si="38"/>
        <v>7</v>
      </c>
      <c r="C317" s="10">
        <f t="shared" si="36"/>
        <v>0</v>
      </c>
      <c r="D317" s="10">
        <f t="shared" si="37"/>
        <v>-4.6324599943510898E-14</v>
      </c>
      <c r="E317" s="10">
        <f t="shared" si="39"/>
        <v>4.6324599943510898E-14</v>
      </c>
      <c r="F317" s="10">
        <f t="shared" si="40"/>
        <v>-2.253578195232209E-11</v>
      </c>
      <c r="G317" s="3"/>
      <c r="H317" s="14" t="str">
        <f t="shared" si="34"/>
        <v/>
      </c>
      <c r="I317" s="14" t="str">
        <f t="shared" si="35"/>
        <v/>
      </c>
    </row>
    <row r="318" spans="1:9" x14ac:dyDescent="0.25">
      <c r="A318">
        <f t="shared" si="41"/>
        <v>2042</v>
      </c>
      <c r="B318" s="9">
        <f t="shared" si="38"/>
        <v>8</v>
      </c>
      <c r="C318" s="10">
        <f t="shared" si="36"/>
        <v>0</v>
      </c>
      <c r="D318" s="10">
        <f t="shared" si="37"/>
        <v>-4.6420021034660493E-14</v>
      </c>
      <c r="E318" s="10">
        <f t="shared" si="39"/>
        <v>4.6420021034660493E-14</v>
      </c>
      <c r="F318" s="10">
        <f t="shared" si="40"/>
        <v>-2.2582201973356751E-11</v>
      </c>
      <c r="G318" s="3"/>
      <c r="H318" s="14" t="str">
        <f t="shared" si="34"/>
        <v/>
      </c>
      <c r="I318" s="14" t="str">
        <f t="shared" si="35"/>
        <v/>
      </c>
    </row>
    <row r="319" spans="1:9" x14ac:dyDescent="0.25">
      <c r="A319">
        <f t="shared" si="41"/>
        <v>2042</v>
      </c>
      <c r="B319" s="9">
        <f t="shared" si="38"/>
        <v>9</v>
      </c>
      <c r="C319" s="10">
        <f t="shared" si="36"/>
        <v>0</v>
      </c>
      <c r="D319" s="10">
        <f t="shared" si="37"/>
        <v>-4.651563867763455E-14</v>
      </c>
      <c r="E319" s="10">
        <f t="shared" si="39"/>
        <v>4.651563867763455E-14</v>
      </c>
      <c r="F319" s="10">
        <f t="shared" si="40"/>
        <v>-2.2628717612034386E-11</v>
      </c>
      <c r="G319" s="3"/>
      <c r="H319" s="14" t="str">
        <f t="shared" si="34"/>
        <v/>
      </c>
      <c r="I319" s="14" t="str">
        <f t="shared" si="35"/>
        <v/>
      </c>
    </row>
    <row r="320" spans="1:9" x14ac:dyDescent="0.25">
      <c r="A320">
        <f t="shared" si="41"/>
        <v>2042</v>
      </c>
      <c r="B320" s="9">
        <f t="shared" si="38"/>
        <v>10</v>
      </c>
      <c r="C320" s="10">
        <f t="shared" si="36"/>
        <v>0</v>
      </c>
      <c r="D320" s="10">
        <f t="shared" si="37"/>
        <v>-4.661145327729764E-14</v>
      </c>
      <c r="E320" s="10">
        <f t="shared" si="39"/>
        <v>4.661145327729764E-14</v>
      </c>
      <c r="F320" s="10">
        <f t="shared" si="40"/>
        <v>-2.2675329065311685E-11</v>
      </c>
      <c r="G320" s="3"/>
      <c r="H320" s="14" t="str">
        <f t="shared" si="34"/>
        <v/>
      </c>
      <c r="I320" s="14" t="str">
        <f t="shared" si="35"/>
        <v/>
      </c>
    </row>
    <row r="321" spans="1:9" x14ac:dyDescent="0.25">
      <c r="A321">
        <f t="shared" si="41"/>
        <v>2042</v>
      </c>
      <c r="B321" s="9">
        <f t="shared" si="38"/>
        <v>11</v>
      </c>
      <c r="C321" s="10">
        <f t="shared" si="36"/>
        <v>0</v>
      </c>
      <c r="D321" s="10">
        <f t="shared" si="37"/>
        <v>-4.6707465239348306E-14</v>
      </c>
      <c r="E321" s="10">
        <f t="shared" si="39"/>
        <v>4.6707465239348306E-14</v>
      </c>
      <c r="F321" s="10">
        <f t="shared" si="40"/>
        <v>-2.2722036530551033E-11</v>
      </c>
      <c r="G321" s="3"/>
      <c r="H321" s="14" t="str">
        <f t="shared" si="34"/>
        <v>Rente 2042</v>
      </c>
      <c r="I321" s="14" t="str">
        <f t="shared" si="35"/>
        <v>Aflossing 2042</v>
      </c>
    </row>
    <row r="322" spans="1:9" x14ac:dyDescent="0.25">
      <c r="A322">
        <f t="shared" si="41"/>
        <v>2042</v>
      </c>
      <c r="B322" s="9">
        <f t="shared" si="38"/>
        <v>12</v>
      </c>
      <c r="C322" s="10">
        <f t="shared" si="36"/>
        <v>0</v>
      </c>
      <c r="D322" s="10">
        <f t="shared" si="37"/>
        <v>-4.6803674970320731E-14</v>
      </c>
      <c r="E322" s="10">
        <f t="shared" si="39"/>
        <v>4.6803674970320731E-14</v>
      </c>
      <c r="F322" s="10">
        <f t="shared" si="40"/>
        <v>-2.2768840205521355E-11</v>
      </c>
      <c r="G322" s="3"/>
      <c r="H322" s="14">
        <f t="shared" si="34"/>
        <v>0</v>
      </c>
      <c r="I322" s="14">
        <f t="shared" si="35"/>
        <v>0</v>
      </c>
    </row>
    <row r="323" spans="1:9" x14ac:dyDescent="0.25">
      <c r="A323">
        <f t="shared" si="41"/>
        <v>2043</v>
      </c>
      <c r="B323" s="9">
        <f t="shared" si="38"/>
        <v>1</v>
      </c>
      <c r="C323" s="10">
        <f t="shared" si="36"/>
        <v>0</v>
      </c>
      <c r="D323" s="10">
        <f t="shared" si="37"/>
        <v>-4.6900082877586532E-14</v>
      </c>
      <c r="E323" s="10">
        <f t="shared" si="39"/>
        <v>4.6900082877586532E-14</v>
      </c>
      <c r="F323" s="10">
        <f t="shared" si="40"/>
        <v>-2.2815740288398942E-11</v>
      </c>
      <c r="G323" s="3"/>
      <c r="H323" s="14" t="str">
        <f t="shared" si="34"/>
        <v/>
      </c>
      <c r="I323" s="14" t="str">
        <f t="shared" si="35"/>
        <v/>
      </c>
    </row>
    <row r="324" spans="1:9" x14ac:dyDescent="0.25">
      <c r="A324">
        <f t="shared" si="41"/>
        <v>2043</v>
      </c>
      <c r="B324" s="9">
        <f t="shared" si="38"/>
        <v>2</v>
      </c>
      <c r="C324" s="10">
        <f t="shared" si="36"/>
        <v>0</v>
      </c>
      <c r="D324" s="10">
        <f t="shared" si="37"/>
        <v>-4.6996689369356419E-14</v>
      </c>
      <c r="E324" s="10">
        <f t="shared" si="39"/>
        <v>4.6996689369356419E-14</v>
      </c>
      <c r="F324" s="10">
        <f t="shared" si="40"/>
        <v>-2.2862736977768299E-11</v>
      </c>
      <c r="G324" s="3"/>
      <c r="H324" s="14" t="str">
        <f t="shared" si="34"/>
        <v/>
      </c>
      <c r="I324" s="14" t="str">
        <f t="shared" si="35"/>
        <v/>
      </c>
    </row>
    <row r="325" spans="1:9" x14ac:dyDescent="0.25">
      <c r="A325">
        <f t="shared" si="41"/>
        <v>2043</v>
      </c>
      <c r="B325" s="9">
        <f t="shared" si="38"/>
        <v>3</v>
      </c>
      <c r="C325" s="10">
        <f t="shared" si="36"/>
        <v>0</v>
      </c>
      <c r="D325" s="10">
        <f t="shared" si="37"/>
        <v>-4.7093494854681951E-14</v>
      </c>
      <c r="E325" s="10">
        <f t="shared" si="39"/>
        <v>4.7093494854681951E-14</v>
      </c>
      <c r="F325" s="10">
        <f t="shared" si="40"/>
        <v>-2.2909830472622982E-11</v>
      </c>
      <c r="G325" s="3"/>
      <c r="H325" s="14" t="str">
        <f t="shared" si="34"/>
        <v/>
      </c>
      <c r="I325" s="14" t="str">
        <f t="shared" si="35"/>
        <v/>
      </c>
    </row>
    <row r="326" spans="1:9" x14ac:dyDescent="0.25">
      <c r="A326">
        <f t="shared" si="41"/>
        <v>2043</v>
      </c>
      <c r="B326" s="9">
        <f t="shared" si="38"/>
        <v>4</v>
      </c>
      <c r="C326" s="10">
        <f t="shared" si="36"/>
        <v>0</v>
      </c>
      <c r="D326" s="10">
        <f t="shared" si="37"/>
        <v>-4.7190499743457281E-14</v>
      </c>
      <c r="E326" s="10">
        <f t="shared" si="39"/>
        <v>4.7190499743457281E-14</v>
      </c>
      <c r="F326" s="10">
        <f t="shared" si="40"/>
        <v>-2.2957020972366439E-11</v>
      </c>
      <c r="G326" s="3"/>
      <c r="H326" s="14" t="str">
        <f t="shared" si="34"/>
        <v/>
      </c>
      <c r="I326" s="14" t="str">
        <f t="shared" si="35"/>
        <v/>
      </c>
    </row>
    <row r="327" spans="1:9" x14ac:dyDescent="0.25">
      <c r="A327">
        <f t="shared" si="41"/>
        <v>2043</v>
      </c>
      <c r="B327" s="9">
        <f t="shared" si="38"/>
        <v>5</v>
      </c>
      <c r="C327" s="10">
        <f t="shared" si="36"/>
        <v>0</v>
      </c>
      <c r="D327" s="10">
        <f t="shared" si="37"/>
        <v>-4.7287704446420857E-14</v>
      </c>
      <c r="E327" s="10">
        <f t="shared" si="39"/>
        <v>4.7287704446420857E-14</v>
      </c>
      <c r="F327" s="10">
        <f t="shared" si="40"/>
        <v>-2.3004308676812858E-11</v>
      </c>
      <c r="G327" s="3"/>
      <c r="H327" s="14" t="str">
        <f t="shared" si="34"/>
        <v/>
      </c>
      <c r="I327" s="14" t="str">
        <f t="shared" si="35"/>
        <v/>
      </c>
    </row>
    <row r="328" spans="1:9" x14ac:dyDescent="0.25">
      <c r="A328">
        <f t="shared" si="41"/>
        <v>2043</v>
      </c>
      <c r="B328" s="9">
        <f t="shared" si="38"/>
        <v>6</v>
      </c>
      <c r="C328" s="10">
        <f t="shared" si="36"/>
        <v>0</v>
      </c>
      <c r="D328" s="10">
        <f t="shared" si="37"/>
        <v>-4.7385109375157196E-14</v>
      </c>
      <c r="E328" s="10">
        <f t="shared" si="39"/>
        <v>4.7385109375157196E-14</v>
      </c>
      <c r="F328" s="10">
        <f t="shared" si="40"/>
        <v>-2.3051693786188015E-11</v>
      </c>
      <c r="G328" s="3"/>
      <c r="H328" s="14" t="str">
        <f t="shared" si="34"/>
        <v/>
      </c>
      <c r="I328" s="14" t="str">
        <f t="shared" si="35"/>
        <v/>
      </c>
    </row>
    <row r="329" spans="1:9" x14ac:dyDescent="0.25">
      <c r="A329">
        <f t="shared" si="41"/>
        <v>2043</v>
      </c>
      <c r="B329" s="9">
        <f t="shared" si="38"/>
        <v>7</v>
      </c>
      <c r="C329" s="10">
        <f t="shared" si="36"/>
        <v>0</v>
      </c>
      <c r="D329" s="10">
        <f t="shared" si="37"/>
        <v>-4.7482714942098607E-14</v>
      </c>
      <c r="E329" s="10">
        <f t="shared" si="39"/>
        <v>4.7482714942098607E-14</v>
      </c>
      <c r="F329" s="10">
        <f t="shared" si="40"/>
        <v>-2.3099176501130115E-11</v>
      </c>
      <c r="G329" s="3"/>
      <c r="H329" s="14" t="str">
        <f t="shared" si="34"/>
        <v/>
      </c>
      <c r="I329" s="14" t="str">
        <f t="shared" si="35"/>
        <v/>
      </c>
    </row>
    <row r="330" spans="1:9" x14ac:dyDescent="0.25">
      <c r="A330">
        <f t="shared" si="41"/>
        <v>2043</v>
      </c>
      <c r="B330" s="9">
        <f t="shared" si="38"/>
        <v>8</v>
      </c>
      <c r="C330" s="10">
        <f t="shared" si="36"/>
        <v>0</v>
      </c>
      <c r="D330" s="10">
        <f t="shared" si="37"/>
        <v>-4.7580521560526951E-14</v>
      </c>
      <c r="E330" s="10">
        <f t="shared" si="39"/>
        <v>4.7580521560526951E-14</v>
      </c>
      <c r="F330" s="10">
        <f t="shared" si="40"/>
        <v>-2.3146757022690641E-11</v>
      </c>
      <c r="G330" s="3"/>
      <c r="H330" s="14" t="str">
        <f t="shared" si="34"/>
        <v/>
      </c>
      <c r="I330" s="14" t="str">
        <f t="shared" si="35"/>
        <v/>
      </c>
    </row>
    <row r="331" spans="1:9" x14ac:dyDescent="0.25">
      <c r="A331">
        <f t="shared" si="41"/>
        <v>2043</v>
      </c>
      <c r="B331" s="9">
        <f t="shared" si="38"/>
        <v>9</v>
      </c>
      <c r="C331" s="10">
        <f t="shared" si="36"/>
        <v>0</v>
      </c>
      <c r="D331" s="10">
        <f t="shared" si="37"/>
        <v>-4.7678529644575354E-14</v>
      </c>
      <c r="E331" s="10">
        <f t="shared" si="39"/>
        <v>4.7678529644575354E-14</v>
      </c>
      <c r="F331" s="10">
        <f t="shared" si="40"/>
        <v>-2.3194435552335217E-11</v>
      </c>
      <c r="G331" s="3"/>
      <c r="H331" s="14" t="str">
        <f t="shared" si="34"/>
        <v/>
      </c>
      <c r="I331" s="14" t="str">
        <f t="shared" si="35"/>
        <v/>
      </c>
    </row>
    <row r="332" spans="1:9" x14ac:dyDescent="0.25">
      <c r="A332">
        <f t="shared" si="41"/>
        <v>2043</v>
      </c>
      <c r="B332" s="9">
        <f t="shared" si="38"/>
        <v>10</v>
      </c>
      <c r="C332" s="10">
        <f t="shared" si="36"/>
        <v>0</v>
      </c>
      <c r="D332" s="10">
        <f t="shared" si="37"/>
        <v>-4.7776739609230025E-14</v>
      </c>
      <c r="E332" s="10">
        <f t="shared" si="39"/>
        <v>4.7776739609230025E-14</v>
      </c>
      <c r="F332" s="10">
        <f t="shared" si="40"/>
        <v>-2.3242212291944446E-11</v>
      </c>
      <c r="G332" s="3"/>
      <c r="H332" s="14" t="str">
        <f t="shared" si="34"/>
        <v/>
      </c>
      <c r="I332" s="14" t="str">
        <f t="shared" si="35"/>
        <v/>
      </c>
    </row>
    <row r="333" spans="1:9" x14ac:dyDescent="0.25">
      <c r="A333">
        <f t="shared" si="41"/>
        <v>2043</v>
      </c>
      <c r="B333" s="9">
        <f t="shared" si="38"/>
        <v>11</v>
      </c>
      <c r="C333" s="10">
        <f t="shared" si="36"/>
        <v>0</v>
      </c>
      <c r="D333" s="10">
        <f t="shared" si="37"/>
        <v>-4.787515187033195E-14</v>
      </c>
      <c r="E333" s="10">
        <f t="shared" si="39"/>
        <v>4.787515187033195E-14</v>
      </c>
      <c r="F333" s="10">
        <f t="shared" si="40"/>
        <v>-2.3290087443814778E-11</v>
      </c>
      <c r="G333" s="3"/>
      <c r="H333" s="14" t="str">
        <f t="shared" si="34"/>
        <v>Rente 2043</v>
      </c>
      <c r="I333" s="14" t="str">
        <f t="shared" si="35"/>
        <v>Aflossing 2043</v>
      </c>
    </row>
    <row r="334" spans="1:9" x14ac:dyDescent="0.25">
      <c r="A334">
        <f t="shared" si="41"/>
        <v>2043</v>
      </c>
      <c r="B334" s="9">
        <f t="shared" si="38"/>
        <v>12</v>
      </c>
      <c r="C334" s="10">
        <f t="shared" si="36"/>
        <v>0</v>
      </c>
      <c r="D334" s="10">
        <f t="shared" si="37"/>
        <v>-4.7973766844578687E-14</v>
      </c>
      <c r="E334" s="10">
        <f t="shared" si="39"/>
        <v>4.7973766844578687E-14</v>
      </c>
      <c r="F334" s="10">
        <f t="shared" si="40"/>
        <v>-2.3338061210659355E-11</v>
      </c>
      <c r="G334" s="3"/>
      <c r="H334" s="14">
        <f t="shared" si="34"/>
        <v>0</v>
      </c>
      <c r="I334" s="14">
        <f t="shared" si="35"/>
        <v>0</v>
      </c>
    </row>
    <row r="335" spans="1:9" x14ac:dyDescent="0.25">
      <c r="A335">
        <f t="shared" si="41"/>
        <v>2044</v>
      </c>
      <c r="B335" s="9">
        <f t="shared" si="38"/>
        <v>1</v>
      </c>
      <c r="C335" s="10">
        <f t="shared" si="36"/>
        <v>0</v>
      </c>
      <c r="D335" s="10">
        <f t="shared" si="37"/>
        <v>-4.8072584949526129E-14</v>
      </c>
      <c r="E335" s="10">
        <f t="shared" si="39"/>
        <v>4.8072584949526129E-14</v>
      </c>
      <c r="F335" s="10">
        <f t="shared" si="40"/>
        <v>-2.3386133795608883E-11</v>
      </c>
      <c r="G335" s="3"/>
      <c r="H335" s="14" t="str">
        <f t="shared" si="34"/>
        <v/>
      </c>
      <c r="I335" s="14" t="str">
        <f t="shared" si="35"/>
        <v/>
      </c>
    </row>
    <row r="336" spans="1:9" x14ac:dyDescent="0.25">
      <c r="A336">
        <f t="shared" si="41"/>
        <v>2044</v>
      </c>
      <c r="B336" s="9">
        <f t="shared" si="38"/>
        <v>2</v>
      </c>
      <c r="C336" s="10">
        <f t="shared" si="36"/>
        <v>0</v>
      </c>
      <c r="D336" s="10">
        <f t="shared" si="37"/>
        <v>-4.8171606603590257E-14</v>
      </c>
      <c r="E336" s="10">
        <f t="shared" si="39"/>
        <v>4.8171606603590257E-14</v>
      </c>
      <c r="F336" s="10">
        <f t="shared" si="40"/>
        <v>-2.3434305402212473E-11</v>
      </c>
      <c r="G336" s="3"/>
      <c r="H336" s="14" t="str">
        <f t="shared" si="34"/>
        <v/>
      </c>
      <c r="I336" s="14" t="str">
        <f t="shared" si="35"/>
        <v/>
      </c>
    </row>
    <row r="337" spans="1:9" x14ac:dyDescent="0.25">
      <c r="A337">
        <f t="shared" si="41"/>
        <v>2044</v>
      </c>
      <c r="B337" s="9">
        <f t="shared" si="38"/>
        <v>3</v>
      </c>
      <c r="C337" s="10">
        <f t="shared" si="36"/>
        <v>0</v>
      </c>
      <c r="D337" s="10">
        <f t="shared" si="37"/>
        <v>-4.8270832226048932E-14</v>
      </c>
      <c r="E337" s="10">
        <f t="shared" si="39"/>
        <v>4.8270832226048932E-14</v>
      </c>
      <c r="F337" s="10">
        <f t="shared" si="40"/>
        <v>-2.3482576234438521E-11</v>
      </c>
      <c r="G337" s="3"/>
      <c r="H337" s="14" t="str">
        <f t="shared" si="34"/>
        <v/>
      </c>
      <c r="I337" s="14" t="str">
        <f t="shared" si="35"/>
        <v/>
      </c>
    </row>
    <row r="338" spans="1:9" x14ac:dyDescent="0.25">
      <c r="A338">
        <f t="shared" si="41"/>
        <v>2044</v>
      </c>
      <c r="B338" s="9">
        <f t="shared" si="38"/>
        <v>4</v>
      </c>
      <c r="C338" s="10">
        <f t="shared" si="36"/>
        <v>0</v>
      </c>
      <c r="D338" s="10">
        <f t="shared" si="37"/>
        <v>-4.8370262237043636E-14</v>
      </c>
      <c r="E338" s="10">
        <f t="shared" si="39"/>
        <v>4.8370262237043636E-14</v>
      </c>
      <c r="F338" s="10">
        <f t="shared" si="40"/>
        <v>-2.3530946496675563E-11</v>
      </c>
      <c r="G338" s="3"/>
      <c r="H338" s="14" t="str">
        <f t="shared" si="34"/>
        <v/>
      </c>
      <c r="I338" s="14" t="str">
        <f t="shared" si="35"/>
        <v/>
      </c>
    </row>
    <row r="339" spans="1:9" x14ac:dyDescent="0.25">
      <c r="A339">
        <f t="shared" si="41"/>
        <v>2044</v>
      </c>
      <c r="B339" s="9">
        <f t="shared" si="38"/>
        <v>5</v>
      </c>
      <c r="C339" s="10">
        <f t="shared" si="36"/>
        <v>0</v>
      </c>
      <c r="D339" s="10">
        <f t="shared" si="37"/>
        <v>-4.8469897057581299E-14</v>
      </c>
      <c r="E339" s="10">
        <f t="shared" si="39"/>
        <v>4.8469897057581299E-14</v>
      </c>
      <c r="F339" s="10">
        <f t="shared" si="40"/>
        <v>-2.3579416393733144E-11</v>
      </c>
      <c r="G339" s="3"/>
      <c r="H339" s="14" t="str">
        <f t="shared" si="34"/>
        <v/>
      </c>
      <c r="I339" s="14" t="str">
        <f t="shared" si="35"/>
        <v/>
      </c>
    </row>
    <row r="340" spans="1:9" x14ac:dyDescent="0.25">
      <c r="A340">
        <f t="shared" si="41"/>
        <v>2044</v>
      </c>
      <c r="B340" s="9">
        <f t="shared" si="38"/>
        <v>6</v>
      </c>
      <c r="C340" s="10">
        <f t="shared" si="36"/>
        <v>0</v>
      </c>
      <c r="D340" s="10">
        <f t="shared" si="37"/>
        <v>-4.8569737109536049E-14</v>
      </c>
      <c r="E340" s="10">
        <f t="shared" si="39"/>
        <v>4.8569737109536049E-14</v>
      </c>
      <c r="F340" s="10">
        <f t="shared" si="40"/>
        <v>-2.362798613084268E-11</v>
      </c>
      <c r="G340" s="3"/>
      <c r="H340" s="14" t="str">
        <f t="shared" si="34"/>
        <v/>
      </c>
      <c r="I340" s="14" t="str">
        <f t="shared" si="35"/>
        <v/>
      </c>
    </row>
    <row r="341" spans="1:9" x14ac:dyDescent="0.25">
      <c r="A341">
        <f t="shared" si="41"/>
        <v>2044</v>
      </c>
      <c r="B341" s="9">
        <f t="shared" si="38"/>
        <v>7</v>
      </c>
      <c r="C341" s="10">
        <f t="shared" si="36"/>
        <v>0</v>
      </c>
      <c r="D341" s="10">
        <f t="shared" si="37"/>
        <v>-4.8669782815651004E-14</v>
      </c>
      <c r="E341" s="10">
        <f t="shared" si="39"/>
        <v>4.8669782815651004E-14</v>
      </c>
      <c r="F341" s="10">
        <f t="shared" si="40"/>
        <v>-2.367665591365833E-11</v>
      </c>
      <c r="G341" s="3"/>
      <c r="H341" s="14" t="str">
        <f t="shared" si="34"/>
        <v/>
      </c>
      <c r="I341" s="14" t="str">
        <f t="shared" si="35"/>
        <v/>
      </c>
    </row>
    <row r="342" spans="1:9" x14ac:dyDescent="0.25">
      <c r="A342">
        <f t="shared" si="41"/>
        <v>2044</v>
      </c>
      <c r="B342" s="9">
        <f t="shared" si="38"/>
        <v>8</v>
      </c>
      <c r="C342" s="10">
        <f t="shared" si="36"/>
        <v>0</v>
      </c>
      <c r="D342" s="10">
        <f t="shared" si="37"/>
        <v>-4.8770034599540047E-14</v>
      </c>
      <c r="E342" s="10">
        <f t="shared" si="39"/>
        <v>4.8770034599540047E-14</v>
      </c>
      <c r="F342" s="10">
        <f t="shared" si="40"/>
        <v>-2.372542594825787E-11</v>
      </c>
      <c r="G342" s="3"/>
      <c r="H342" s="14" t="str">
        <f t="shared" ref="H342:H393" si="42">IF($B342=12,ROUND(SUM(D331:D342),2),IF($B343=12,H$21&amp;" "&amp;$A343,""))</f>
        <v/>
      </c>
      <c r="I342" s="14" t="str">
        <f t="shared" ref="I342:I393" si="43">IF($B342=12,ROUND(SUM(E331:E342),2),IF($B343=12,I$21&amp;" "&amp;$A343,""))</f>
        <v/>
      </c>
    </row>
    <row r="343" spans="1:9" x14ac:dyDescent="0.25">
      <c r="A343">
        <f t="shared" si="41"/>
        <v>2044</v>
      </c>
      <c r="B343" s="9">
        <f t="shared" si="38"/>
        <v>9</v>
      </c>
      <c r="C343" s="10">
        <f t="shared" ref="C343:C381" si="44">IF(F342&lt;1,0,C342)</f>
        <v>0</v>
      </c>
      <c r="D343" s="10">
        <f t="shared" ref="D343:D381" si="45">F342*ren</f>
        <v>-4.887049288568966E-14</v>
      </c>
      <c r="E343" s="10">
        <f t="shared" si="39"/>
        <v>4.887049288568966E-14</v>
      </c>
      <c r="F343" s="10">
        <f t="shared" si="40"/>
        <v>-2.3774296441143561E-11</v>
      </c>
      <c r="G343" s="3"/>
      <c r="H343" s="14" t="str">
        <f t="shared" si="42"/>
        <v/>
      </c>
      <c r="I343" s="14" t="str">
        <f t="shared" si="43"/>
        <v/>
      </c>
    </row>
    <row r="344" spans="1:9" x14ac:dyDescent="0.25">
      <c r="A344">
        <f t="shared" si="41"/>
        <v>2044</v>
      </c>
      <c r="B344" s="9">
        <f t="shared" si="38"/>
        <v>10</v>
      </c>
      <c r="C344" s="10">
        <f t="shared" si="44"/>
        <v>0</v>
      </c>
      <c r="D344" s="10">
        <f t="shared" si="45"/>
        <v>-4.8971158099460698E-14</v>
      </c>
      <c r="E344" s="10">
        <f t="shared" si="39"/>
        <v>4.8971158099460698E-14</v>
      </c>
      <c r="F344" s="10">
        <f t="shared" si="40"/>
        <v>-2.3823267599243021E-11</v>
      </c>
      <c r="G344" s="3"/>
      <c r="H344" s="14" t="str">
        <f t="shared" si="42"/>
        <v/>
      </c>
      <c r="I344" s="14" t="str">
        <f t="shared" si="43"/>
        <v/>
      </c>
    </row>
    <row r="345" spans="1:9" x14ac:dyDescent="0.25">
      <c r="A345">
        <f t="shared" si="41"/>
        <v>2044</v>
      </c>
      <c r="B345" s="9">
        <f t="shared" si="38"/>
        <v>11</v>
      </c>
      <c r="C345" s="10">
        <f t="shared" si="44"/>
        <v>0</v>
      </c>
      <c r="D345" s="10">
        <f t="shared" si="45"/>
        <v>-4.9072030667090171E-14</v>
      </c>
      <c r="E345" s="10">
        <f t="shared" si="39"/>
        <v>4.9072030667090171E-14</v>
      </c>
      <c r="F345" s="10">
        <f t="shared" si="40"/>
        <v>-2.3872339629910112E-11</v>
      </c>
      <c r="G345" s="3"/>
      <c r="H345" s="14" t="str">
        <f t="shared" si="42"/>
        <v>Rente 2044</v>
      </c>
      <c r="I345" s="14" t="str">
        <f t="shared" si="43"/>
        <v>Aflossing 2044</v>
      </c>
    </row>
    <row r="346" spans="1:9" x14ac:dyDescent="0.25">
      <c r="A346">
        <f t="shared" si="41"/>
        <v>2044</v>
      </c>
      <c r="B346" s="9">
        <f t="shared" ref="B346:B393" si="46">IF(B345=12,1,B345+1)</f>
        <v>12</v>
      </c>
      <c r="C346" s="10">
        <f t="shared" si="44"/>
        <v>0</v>
      </c>
      <c r="D346" s="10">
        <f t="shared" si="45"/>
        <v>-4.9173111015693083E-14</v>
      </c>
      <c r="E346" s="10">
        <f t="shared" ref="E346:E381" si="47">C346-D346</f>
        <v>4.9173111015693083E-14</v>
      </c>
      <c r="F346" s="10">
        <f t="shared" si="40"/>
        <v>-2.3921512740925805E-11</v>
      </c>
      <c r="G346" s="3"/>
      <c r="H346" s="14">
        <f t="shared" si="42"/>
        <v>0</v>
      </c>
      <c r="I346" s="14">
        <f t="shared" si="43"/>
        <v>0</v>
      </c>
    </row>
    <row r="347" spans="1:9" x14ac:dyDescent="0.25">
      <c r="A347">
        <f t="shared" si="41"/>
        <v>2045</v>
      </c>
      <c r="B347" s="9">
        <f t="shared" si="46"/>
        <v>1</v>
      </c>
      <c r="C347" s="10">
        <f t="shared" si="44"/>
        <v>0</v>
      </c>
      <c r="D347" s="10">
        <f t="shared" si="45"/>
        <v>-4.9274399573264208E-14</v>
      </c>
      <c r="E347" s="10">
        <f t="shared" si="47"/>
        <v>4.9274399573264208E-14</v>
      </c>
      <c r="F347" s="10">
        <f t="shared" ref="F347:F381" si="48">F346-E347</f>
        <v>-2.3970787140499071E-11</v>
      </c>
      <c r="G347" s="3"/>
      <c r="H347" s="14" t="str">
        <f t="shared" si="42"/>
        <v/>
      </c>
      <c r="I347" s="14" t="str">
        <f t="shared" si="43"/>
        <v/>
      </c>
    </row>
    <row r="348" spans="1:9" x14ac:dyDescent="0.25">
      <c r="A348">
        <f t="shared" si="41"/>
        <v>2045</v>
      </c>
      <c r="B348" s="9">
        <f t="shared" si="46"/>
        <v>2</v>
      </c>
      <c r="C348" s="10">
        <f t="shared" si="44"/>
        <v>0</v>
      </c>
      <c r="D348" s="10">
        <f t="shared" si="45"/>
        <v>-4.9375896768679944E-14</v>
      </c>
      <c r="E348" s="10">
        <f t="shared" si="47"/>
        <v>4.9375896768679944E-14</v>
      </c>
      <c r="F348" s="10">
        <f t="shared" si="48"/>
        <v>-2.4020163037267752E-11</v>
      </c>
      <c r="G348" s="3"/>
      <c r="H348" s="14" t="str">
        <f t="shared" si="42"/>
        <v/>
      </c>
      <c r="I348" s="14" t="str">
        <f t="shared" si="43"/>
        <v/>
      </c>
    </row>
    <row r="349" spans="1:9" x14ac:dyDescent="0.25">
      <c r="A349">
        <f t="shared" si="41"/>
        <v>2045</v>
      </c>
      <c r="B349" s="9">
        <f t="shared" si="46"/>
        <v>3</v>
      </c>
      <c r="C349" s="10">
        <f t="shared" si="44"/>
        <v>0</v>
      </c>
      <c r="D349" s="10">
        <f t="shared" si="45"/>
        <v>-4.9477603031700089E-14</v>
      </c>
      <c r="E349" s="10">
        <f t="shared" si="47"/>
        <v>4.9477603031700089E-14</v>
      </c>
      <c r="F349" s="10">
        <f t="shared" si="48"/>
        <v>-2.4069640640299451E-11</v>
      </c>
      <c r="G349" s="3"/>
      <c r="H349" s="14" t="str">
        <f t="shared" si="42"/>
        <v/>
      </c>
      <c r="I349" s="14" t="str">
        <f t="shared" si="43"/>
        <v/>
      </c>
    </row>
    <row r="350" spans="1:9" x14ac:dyDescent="0.25">
      <c r="A350">
        <f t="shared" si="41"/>
        <v>2045</v>
      </c>
      <c r="B350" s="9">
        <f t="shared" si="46"/>
        <v>4</v>
      </c>
      <c r="C350" s="10">
        <f t="shared" si="44"/>
        <v>0</v>
      </c>
      <c r="D350" s="10">
        <f t="shared" si="45"/>
        <v>-4.9579518792969659E-14</v>
      </c>
      <c r="E350" s="10">
        <f t="shared" si="47"/>
        <v>4.9579518792969659E-14</v>
      </c>
      <c r="F350" s="10">
        <f t="shared" si="48"/>
        <v>-2.4119220159092421E-11</v>
      </c>
      <c r="G350" s="3"/>
      <c r="H350" s="14" t="str">
        <f t="shared" si="42"/>
        <v/>
      </c>
      <c r="I350" s="14" t="str">
        <f t="shared" si="43"/>
        <v/>
      </c>
    </row>
    <row r="351" spans="1:9" x14ac:dyDescent="0.25">
      <c r="A351">
        <f t="shared" si="41"/>
        <v>2045</v>
      </c>
      <c r="B351" s="9">
        <f t="shared" si="46"/>
        <v>5</v>
      </c>
      <c r="C351" s="10">
        <f t="shared" si="44"/>
        <v>0</v>
      </c>
      <c r="D351" s="10">
        <f t="shared" si="45"/>
        <v>-4.968164448402077E-14</v>
      </c>
      <c r="E351" s="10">
        <f t="shared" si="47"/>
        <v>4.968164448402077E-14</v>
      </c>
      <c r="F351" s="10">
        <f t="shared" si="48"/>
        <v>-2.4168901803576443E-11</v>
      </c>
      <c r="G351" s="3"/>
      <c r="H351" s="14" t="str">
        <f t="shared" si="42"/>
        <v/>
      </c>
      <c r="I351" s="14" t="str">
        <f t="shared" si="43"/>
        <v/>
      </c>
    </row>
    <row r="352" spans="1:9" x14ac:dyDescent="0.25">
      <c r="A352">
        <f t="shared" si="41"/>
        <v>2045</v>
      </c>
      <c r="B352" s="9">
        <f t="shared" si="46"/>
        <v>6</v>
      </c>
      <c r="C352" s="10">
        <f t="shared" si="44"/>
        <v>0</v>
      </c>
      <c r="D352" s="10">
        <f t="shared" si="45"/>
        <v>-4.9783980537274394E-14</v>
      </c>
      <c r="E352" s="10">
        <f t="shared" si="47"/>
        <v>4.9783980537274394E-14</v>
      </c>
      <c r="F352" s="10">
        <f t="shared" si="48"/>
        <v>-2.4218685784113717E-11</v>
      </c>
      <c r="G352" s="3"/>
      <c r="H352" s="14" t="str">
        <f t="shared" si="42"/>
        <v/>
      </c>
      <c r="I352" s="14" t="str">
        <f t="shared" si="43"/>
        <v/>
      </c>
    </row>
    <row r="353" spans="1:9" x14ac:dyDescent="0.25">
      <c r="A353">
        <f t="shared" si="41"/>
        <v>2045</v>
      </c>
      <c r="B353" s="9">
        <f t="shared" si="46"/>
        <v>7</v>
      </c>
      <c r="C353" s="10">
        <f t="shared" si="44"/>
        <v>0</v>
      </c>
      <c r="D353" s="10">
        <f t="shared" si="45"/>
        <v>-4.9886527386042214E-14</v>
      </c>
      <c r="E353" s="10">
        <f t="shared" si="47"/>
        <v>4.9886527386042214E-14</v>
      </c>
      <c r="F353" s="10">
        <f t="shared" si="48"/>
        <v>-2.4268572311499759E-11</v>
      </c>
      <c r="G353" s="3"/>
      <c r="H353" s="14" t="str">
        <f t="shared" si="42"/>
        <v/>
      </c>
      <c r="I353" s="14" t="str">
        <f t="shared" si="43"/>
        <v/>
      </c>
    </row>
    <row r="354" spans="1:9" x14ac:dyDescent="0.25">
      <c r="A354">
        <f t="shared" si="41"/>
        <v>2045</v>
      </c>
      <c r="B354" s="9">
        <f t="shared" si="46"/>
        <v>8</v>
      </c>
      <c r="C354" s="10">
        <f t="shared" si="44"/>
        <v>0</v>
      </c>
      <c r="D354" s="10">
        <f t="shared" si="45"/>
        <v>-4.9989285464528487E-14</v>
      </c>
      <c r="E354" s="10">
        <f t="shared" si="47"/>
        <v>4.9989285464528487E-14</v>
      </c>
      <c r="F354" s="10">
        <f t="shared" si="48"/>
        <v>-2.4318561596964289E-11</v>
      </c>
      <c r="G354" s="3"/>
      <c r="H354" s="14" t="str">
        <f t="shared" si="42"/>
        <v/>
      </c>
      <c r="I354" s="14" t="str">
        <f t="shared" si="43"/>
        <v/>
      </c>
    </row>
    <row r="355" spans="1:9" x14ac:dyDescent="0.25">
      <c r="A355">
        <f t="shared" si="41"/>
        <v>2045</v>
      </c>
      <c r="B355" s="9">
        <f t="shared" si="46"/>
        <v>9</v>
      </c>
      <c r="C355" s="10">
        <f t="shared" si="44"/>
        <v>0</v>
      </c>
      <c r="D355" s="10">
        <f t="shared" si="45"/>
        <v>-5.0092255207831845E-14</v>
      </c>
      <c r="E355" s="10">
        <f t="shared" si="47"/>
        <v>5.0092255207831845E-14</v>
      </c>
      <c r="F355" s="10">
        <f t="shared" si="48"/>
        <v>-2.436865385217212E-11</v>
      </c>
      <c r="G355" s="3"/>
      <c r="H355" s="14" t="str">
        <f t="shared" si="42"/>
        <v/>
      </c>
      <c r="I355" s="14" t="str">
        <f t="shared" si="43"/>
        <v/>
      </c>
    </row>
    <row r="356" spans="1:9" x14ac:dyDescent="0.25">
      <c r="A356">
        <f t="shared" si="41"/>
        <v>2045</v>
      </c>
      <c r="B356" s="9">
        <f t="shared" si="46"/>
        <v>10</v>
      </c>
      <c r="C356" s="10">
        <f t="shared" si="44"/>
        <v>0</v>
      </c>
      <c r="D356" s="10">
        <f t="shared" si="45"/>
        <v>-5.0195437051947158E-14</v>
      </c>
      <c r="E356" s="10">
        <f t="shared" si="47"/>
        <v>5.0195437051947158E-14</v>
      </c>
      <c r="F356" s="10">
        <f t="shared" si="48"/>
        <v>-2.4418849289224069E-11</v>
      </c>
      <c r="G356" s="3"/>
      <c r="H356" s="14" t="str">
        <f t="shared" si="42"/>
        <v/>
      </c>
      <c r="I356" s="14" t="str">
        <f t="shared" si="43"/>
        <v/>
      </c>
    </row>
    <row r="357" spans="1:9" x14ac:dyDescent="0.25">
      <c r="A357">
        <f t="shared" ref="A357:A392" si="49">IF(B357=1,A356+1,A356)</f>
        <v>2045</v>
      </c>
      <c r="B357" s="9">
        <f t="shared" si="46"/>
        <v>11</v>
      </c>
      <c r="C357" s="10">
        <f t="shared" si="44"/>
        <v>0</v>
      </c>
      <c r="D357" s="10">
        <f t="shared" si="45"/>
        <v>-5.0298831433767368E-14</v>
      </c>
      <c r="E357" s="10">
        <f t="shared" si="47"/>
        <v>5.0298831433767368E-14</v>
      </c>
      <c r="F357" s="10">
        <f t="shared" si="48"/>
        <v>-2.4469148120657837E-11</v>
      </c>
      <c r="G357" s="3"/>
      <c r="H357" s="14" t="str">
        <f t="shared" si="42"/>
        <v>Rente 2045</v>
      </c>
      <c r="I357" s="14" t="str">
        <f t="shared" si="43"/>
        <v>Aflossing 2045</v>
      </c>
    </row>
    <row r="358" spans="1:9" x14ac:dyDescent="0.25">
      <c r="A358">
        <f t="shared" si="49"/>
        <v>2045</v>
      </c>
      <c r="B358" s="9">
        <f t="shared" si="46"/>
        <v>12</v>
      </c>
      <c r="C358" s="10">
        <f t="shared" si="44"/>
        <v>0</v>
      </c>
      <c r="D358" s="10">
        <f t="shared" si="45"/>
        <v>-5.0402438791085349E-14</v>
      </c>
      <c r="E358" s="10">
        <f t="shared" si="47"/>
        <v>5.0402438791085349E-14</v>
      </c>
      <c r="F358" s="10">
        <f t="shared" si="48"/>
        <v>-2.4519550559448923E-11</v>
      </c>
      <c r="G358" s="3"/>
      <c r="H358" s="14">
        <f t="shared" si="42"/>
        <v>0</v>
      </c>
      <c r="I358" s="14">
        <f t="shared" si="43"/>
        <v>0</v>
      </c>
    </row>
    <row r="359" spans="1:9" x14ac:dyDescent="0.25">
      <c r="A359">
        <f t="shared" si="49"/>
        <v>2046</v>
      </c>
      <c r="B359" s="9">
        <f t="shared" si="46"/>
        <v>1</v>
      </c>
      <c r="C359" s="10">
        <f t="shared" si="44"/>
        <v>0</v>
      </c>
      <c r="D359" s="10">
        <f t="shared" si="45"/>
        <v>-5.0506259562595758E-14</v>
      </c>
      <c r="E359" s="10">
        <f t="shared" si="47"/>
        <v>5.0506259562595758E-14</v>
      </c>
      <c r="F359" s="10">
        <f t="shared" si="48"/>
        <v>-2.4570056819011518E-11</v>
      </c>
      <c r="G359" s="3"/>
      <c r="H359" s="14" t="str">
        <f t="shared" si="42"/>
        <v/>
      </c>
      <c r="I359" s="14" t="str">
        <f t="shared" si="43"/>
        <v/>
      </c>
    </row>
    <row r="360" spans="1:9" x14ac:dyDescent="0.25">
      <c r="A360">
        <f t="shared" si="49"/>
        <v>2046</v>
      </c>
      <c r="B360" s="9">
        <f t="shared" si="46"/>
        <v>2</v>
      </c>
      <c r="C360" s="10">
        <f t="shared" si="44"/>
        <v>0</v>
      </c>
      <c r="D360" s="10">
        <f t="shared" si="45"/>
        <v>-5.0610294187896882E-14</v>
      </c>
      <c r="E360" s="10">
        <f t="shared" si="47"/>
        <v>5.0610294187896882E-14</v>
      </c>
      <c r="F360" s="10">
        <f t="shared" si="48"/>
        <v>-2.4620667113199413E-11</v>
      </c>
      <c r="G360" s="3"/>
      <c r="H360" s="14" t="str">
        <f t="shared" si="42"/>
        <v/>
      </c>
      <c r="I360" s="14" t="str">
        <f t="shared" si="43"/>
        <v/>
      </c>
    </row>
    <row r="361" spans="1:9" x14ac:dyDescent="0.25">
      <c r="A361">
        <f t="shared" si="49"/>
        <v>2046</v>
      </c>
      <c r="B361" s="9">
        <f t="shared" si="46"/>
        <v>3</v>
      </c>
      <c r="C361" s="10">
        <f t="shared" si="44"/>
        <v>0</v>
      </c>
      <c r="D361" s="10">
        <f t="shared" si="45"/>
        <v>-5.0714543107492524E-14</v>
      </c>
      <c r="E361" s="10">
        <f t="shared" si="47"/>
        <v>5.0714543107492524E-14</v>
      </c>
      <c r="F361" s="10">
        <f t="shared" si="48"/>
        <v>-2.4671381656306905E-11</v>
      </c>
      <c r="G361" s="3"/>
      <c r="H361" s="14" t="str">
        <f t="shared" si="42"/>
        <v/>
      </c>
      <c r="I361" s="14" t="str">
        <f t="shared" si="43"/>
        <v/>
      </c>
    </row>
    <row r="362" spans="1:9" x14ac:dyDescent="0.25">
      <c r="A362">
        <f t="shared" si="49"/>
        <v>2046</v>
      </c>
      <c r="B362" s="9">
        <f t="shared" si="46"/>
        <v>4</v>
      </c>
      <c r="C362" s="10">
        <f t="shared" si="44"/>
        <v>0</v>
      </c>
      <c r="D362" s="10">
        <f t="shared" si="45"/>
        <v>-5.0819006762793836E-14</v>
      </c>
      <c r="E362" s="10">
        <f t="shared" si="47"/>
        <v>5.0819006762793836E-14</v>
      </c>
      <c r="F362" s="10">
        <f t="shared" si="48"/>
        <v>-2.4722200663069698E-11</v>
      </c>
      <c r="G362" s="3"/>
      <c r="H362" s="14" t="str">
        <f t="shared" si="42"/>
        <v/>
      </c>
      <c r="I362" s="14" t="str">
        <f t="shared" si="43"/>
        <v/>
      </c>
    </row>
    <row r="363" spans="1:9" x14ac:dyDescent="0.25">
      <c r="A363">
        <f t="shared" si="49"/>
        <v>2046</v>
      </c>
      <c r="B363" s="9">
        <f t="shared" si="46"/>
        <v>5</v>
      </c>
      <c r="C363" s="10">
        <f t="shared" si="44"/>
        <v>0</v>
      </c>
      <c r="D363" s="10">
        <f t="shared" si="45"/>
        <v>-5.092368559612122E-14</v>
      </c>
      <c r="E363" s="10">
        <f t="shared" si="47"/>
        <v>5.092368559612122E-14</v>
      </c>
      <c r="F363" s="10">
        <f t="shared" si="48"/>
        <v>-2.477312434866582E-11</v>
      </c>
      <c r="G363" s="3"/>
      <c r="H363" s="14" t="str">
        <f t="shared" si="42"/>
        <v/>
      </c>
      <c r="I363" s="14" t="str">
        <f t="shared" si="43"/>
        <v/>
      </c>
    </row>
    <row r="364" spans="1:9" x14ac:dyDescent="0.25">
      <c r="A364">
        <f t="shared" si="49"/>
        <v>2046</v>
      </c>
      <c r="B364" s="9">
        <f t="shared" si="46"/>
        <v>6</v>
      </c>
      <c r="C364" s="10">
        <f t="shared" si="44"/>
        <v>0</v>
      </c>
      <c r="D364" s="10">
        <f t="shared" si="45"/>
        <v>-5.1028580050706182E-14</v>
      </c>
      <c r="E364" s="10">
        <f t="shared" si="47"/>
        <v>5.1028580050706182E-14</v>
      </c>
      <c r="F364" s="10">
        <f t="shared" si="48"/>
        <v>-2.4824152928716526E-11</v>
      </c>
      <c r="G364" s="3"/>
      <c r="H364" s="14" t="str">
        <f t="shared" si="42"/>
        <v/>
      </c>
      <c r="I364" s="14" t="str">
        <f t="shared" si="43"/>
        <v/>
      </c>
    </row>
    <row r="365" spans="1:9" x14ac:dyDescent="0.25">
      <c r="A365">
        <f t="shared" si="49"/>
        <v>2046</v>
      </c>
      <c r="B365" s="9">
        <f t="shared" si="46"/>
        <v>7</v>
      </c>
      <c r="C365" s="10">
        <f t="shared" si="44"/>
        <v>0</v>
      </c>
      <c r="D365" s="10">
        <f t="shared" si="45"/>
        <v>-5.1133690570693196E-14</v>
      </c>
      <c r="E365" s="10">
        <f t="shared" si="47"/>
        <v>5.1133690570693196E-14</v>
      </c>
      <c r="F365" s="10">
        <f t="shared" si="48"/>
        <v>-2.487528661928722E-11</v>
      </c>
      <c r="G365" s="3"/>
      <c r="H365" s="14" t="str">
        <f t="shared" si="42"/>
        <v/>
      </c>
      <c r="I365" s="14" t="str">
        <f t="shared" si="43"/>
        <v/>
      </c>
    </row>
    <row r="366" spans="1:9" x14ac:dyDescent="0.25">
      <c r="A366">
        <f t="shared" si="49"/>
        <v>2046</v>
      </c>
      <c r="B366" s="9">
        <f t="shared" si="46"/>
        <v>8</v>
      </c>
      <c r="C366" s="10">
        <f t="shared" si="44"/>
        <v>0</v>
      </c>
      <c r="D366" s="10">
        <f t="shared" si="45"/>
        <v>-5.1239017601141631E-14</v>
      </c>
      <c r="E366" s="10">
        <f t="shared" si="47"/>
        <v>5.1239017601141631E-14</v>
      </c>
      <c r="F366" s="10">
        <f t="shared" si="48"/>
        <v>-2.4926525636888361E-11</v>
      </c>
      <c r="G366" s="3"/>
      <c r="H366" s="14" t="str">
        <f t="shared" si="42"/>
        <v/>
      </c>
      <c r="I366" s="14" t="str">
        <f t="shared" si="43"/>
        <v/>
      </c>
    </row>
    <row r="367" spans="1:9" x14ac:dyDescent="0.25">
      <c r="A367">
        <f t="shared" si="49"/>
        <v>2046</v>
      </c>
      <c r="B367" s="9">
        <f t="shared" si="46"/>
        <v>9</v>
      </c>
      <c r="C367" s="10">
        <f t="shared" si="44"/>
        <v>0</v>
      </c>
      <c r="D367" s="10">
        <f t="shared" si="45"/>
        <v>-5.134456158802757E-14</v>
      </c>
      <c r="E367" s="10">
        <f t="shared" si="47"/>
        <v>5.134456158802757E-14</v>
      </c>
      <c r="F367" s="10">
        <f t="shared" si="48"/>
        <v>-2.4977870198476387E-11</v>
      </c>
      <c r="G367" s="3"/>
      <c r="H367" s="14" t="str">
        <f t="shared" si="42"/>
        <v/>
      </c>
      <c r="I367" s="14" t="str">
        <f t="shared" si="43"/>
        <v/>
      </c>
    </row>
    <row r="368" spans="1:9" x14ac:dyDescent="0.25">
      <c r="A368">
        <f t="shared" si="49"/>
        <v>2046</v>
      </c>
      <c r="B368" s="9">
        <f t="shared" si="46"/>
        <v>10</v>
      </c>
      <c r="C368" s="10">
        <f t="shared" si="44"/>
        <v>0</v>
      </c>
      <c r="D368" s="10">
        <f t="shared" si="45"/>
        <v>-5.1450322978245762E-14</v>
      </c>
      <c r="E368" s="10">
        <f t="shared" si="47"/>
        <v>5.1450322978245762E-14</v>
      </c>
      <c r="F368" s="10">
        <f t="shared" si="48"/>
        <v>-2.5029320521454634E-11</v>
      </c>
      <c r="G368" s="3"/>
      <c r="H368" s="14" t="str">
        <f t="shared" si="42"/>
        <v/>
      </c>
      <c r="I368" s="14" t="str">
        <f t="shared" si="43"/>
        <v/>
      </c>
    </row>
    <row r="369" spans="1:9" x14ac:dyDescent="0.25">
      <c r="A369">
        <f t="shared" si="49"/>
        <v>2046</v>
      </c>
      <c r="B369" s="9">
        <f t="shared" si="46"/>
        <v>11</v>
      </c>
      <c r="C369" s="10">
        <f t="shared" si="44"/>
        <v>0</v>
      </c>
      <c r="D369" s="10">
        <f t="shared" si="45"/>
        <v>-5.155630221961148E-14</v>
      </c>
      <c r="E369" s="10">
        <f t="shared" si="47"/>
        <v>5.155630221961148E-14</v>
      </c>
      <c r="F369" s="10">
        <f t="shared" si="48"/>
        <v>-2.5080876823674246E-11</v>
      </c>
      <c r="G369" s="3"/>
      <c r="H369" s="14" t="str">
        <f t="shared" si="42"/>
        <v>Rente 2046</v>
      </c>
      <c r="I369" s="14" t="str">
        <f t="shared" si="43"/>
        <v>Aflossing 2046</v>
      </c>
    </row>
    <row r="370" spans="1:9" x14ac:dyDescent="0.25">
      <c r="A370">
        <f t="shared" si="49"/>
        <v>2046</v>
      </c>
      <c r="B370" s="9">
        <f t="shared" si="46"/>
        <v>12</v>
      </c>
      <c r="C370" s="10">
        <f t="shared" si="44"/>
        <v>0</v>
      </c>
      <c r="D370" s="10">
        <f t="shared" si="45"/>
        <v>-5.166249976086241E-14</v>
      </c>
      <c r="E370" s="10">
        <f t="shared" si="47"/>
        <v>5.166249976086241E-14</v>
      </c>
      <c r="F370" s="10">
        <f t="shared" si="48"/>
        <v>-2.5132539323435109E-11</v>
      </c>
      <c r="G370" s="3"/>
      <c r="H370" s="14">
        <f t="shared" si="42"/>
        <v>0</v>
      </c>
      <c r="I370" s="14">
        <f t="shared" si="43"/>
        <v>0</v>
      </c>
    </row>
    <row r="371" spans="1:9" x14ac:dyDescent="0.25">
      <c r="A371">
        <f t="shared" si="49"/>
        <v>2047</v>
      </c>
      <c r="B371" s="9">
        <f t="shared" si="46"/>
        <v>1</v>
      </c>
      <c r="C371" s="10">
        <f t="shared" si="44"/>
        <v>0</v>
      </c>
      <c r="D371" s="10">
        <f t="shared" si="45"/>
        <v>-5.1768916051660578E-14</v>
      </c>
      <c r="E371" s="10">
        <f t="shared" si="47"/>
        <v>5.1768916051660578E-14</v>
      </c>
      <c r="F371" s="10">
        <f t="shared" si="48"/>
        <v>-2.5184308239486771E-11</v>
      </c>
      <c r="G371" s="3"/>
      <c r="H371" s="14" t="str">
        <f t="shared" si="42"/>
        <v/>
      </c>
      <c r="I371" s="14" t="str">
        <f t="shared" si="43"/>
        <v/>
      </c>
    </row>
    <row r="372" spans="1:9" x14ac:dyDescent="0.25">
      <c r="A372">
        <f t="shared" si="49"/>
        <v>2047</v>
      </c>
      <c r="B372" s="9">
        <f t="shared" si="46"/>
        <v>2</v>
      </c>
      <c r="C372" s="10">
        <f t="shared" si="44"/>
        <v>0</v>
      </c>
      <c r="D372" s="10">
        <f t="shared" si="45"/>
        <v>-5.1875551542594234E-14</v>
      </c>
      <c r="E372" s="10">
        <f t="shared" si="47"/>
        <v>5.1875551542594234E-14</v>
      </c>
      <c r="F372" s="10">
        <f t="shared" si="48"/>
        <v>-2.5236183791029364E-11</v>
      </c>
      <c r="G372" s="3"/>
      <c r="H372" s="14" t="str">
        <f t="shared" si="42"/>
        <v/>
      </c>
      <c r="I372" s="14" t="str">
        <f t="shared" si="43"/>
        <v/>
      </c>
    </row>
    <row r="373" spans="1:9" x14ac:dyDescent="0.25">
      <c r="A373">
        <f t="shared" si="49"/>
        <v>2047</v>
      </c>
      <c r="B373" s="9">
        <f t="shared" si="46"/>
        <v>3</v>
      </c>
      <c r="C373" s="10">
        <f t="shared" si="44"/>
        <v>0</v>
      </c>
      <c r="D373" s="10">
        <f t="shared" si="45"/>
        <v>-5.198240668517976E-14</v>
      </c>
      <c r="E373" s="10">
        <f t="shared" si="47"/>
        <v>5.198240668517976E-14</v>
      </c>
      <c r="F373" s="10">
        <f t="shared" si="48"/>
        <v>-2.5288166197714544E-11</v>
      </c>
      <c r="G373" s="3"/>
      <c r="H373" s="14" t="str">
        <f t="shared" si="42"/>
        <v/>
      </c>
      <c r="I373" s="14" t="str">
        <f t="shared" si="43"/>
        <v/>
      </c>
    </row>
    <row r="374" spans="1:9" x14ac:dyDescent="0.25">
      <c r="A374">
        <f t="shared" si="49"/>
        <v>2047</v>
      </c>
      <c r="B374" s="9">
        <f t="shared" si="46"/>
        <v>4</v>
      </c>
      <c r="C374" s="10">
        <f t="shared" si="44"/>
        <v>0</v>
      </c>
      <c r="D374" s="10">
        <f t="shared" si="45"/>
        <v>-5.208948193186361E-14</v>
      </c>
      <c r="E374" s="10">
        <f t="shared" si="47"/>
        <v>5.208948193186361E-14</v>
      </c>
      <c r="F374" s="10">
        <f t="shared" si="48"/>
        <v>-2.5340255679646409E-11</v>
      </c>
      <c r="G374" s="3"/>
      <c r="H374" s="14" t="str">
        <f t="shared" si="42"/>
        <v/>
      </c>
      <c r="I374" s="14" t="str">
        <f t="shared" si="43"/>
        <v/>
      </c>
    </row>
    <row r="375" spans="1:9" x14ac:dyDescent="0.25">
      <c r="A375">
        <f t="shared" si="49"/>
        <v>2047</v>
      </c>
      <c r="B375" s="9">
        <f t="shared" si="46"/>
        <v>5</v>
      </c>
      <c r="C375" s="10">
        <f t="shared" si="44"/>
        <v>0</v>
      </c>
      <c r="D375" s="10">
        <f t="shared" si="45"/>
        <v>-5.2196777736024189E-14</v>
      </c>
      <c r="E375" s="10">
        <f t="shared" si="47"/>
        <v>5.2196777736024189E-14</v>
      </c>
      <c r="F375" s="10">
        <f t="shared" si="48"/>
        <v>-2.5392452457382433E-11</v>
      </c>
      <c r="G375" s="3"/>
      <c r="H375" s="14" t="str">
        <f t="shared" si="42"/>
        <v/>
      </c>
      <c r="I375" s="14" t="str">
        <f t="shared" si="43"/>
        <v/>
      </c>
    </row>
    <row r="376" spans="1:9" x14ac:dyDescent="0.25">
      <c r="A376">
        <f t="shared" si="49"/>
        <v>2047</v>
      </c>
      <c r="B376" s="9">
        <f t="shared" si="46"/>
        <v>6</v>
      </c>
      <c r="C376" s="10">
        <f t="shared" si="44"/>
        <v>0</v>
      </c>
      <c r="D376" s="10">
        <f t="shared" si="45"/>
        <v>-5.2304294551973768E-14</v>
      </c>
      <c r="E376" s="10">
        <f t="shared" si="47"/>
        <v>5.2304294551973768E-14</v>
      </c>
      <c r="F376" s="10">
        <f t="shared" si="48"/>
        <v>-2.5444756751934406E-11</v>
      </c>
      <c r="G376" s="3"/>
      <c r="H376" s="14" t="str">
        <f t="shared" si="42"/>
        <v/>
      </c>
      <c r="I376" s="14" t="str">
        <f t="shared" si="43"/>
        <v/>
      </c>
    </row>
    <row r="377" spans="1:9" x14ac:dyDescent="0.25">
      <c r="A377">
        <f t="shared" si="49"/>
        <v>2047</v>
      </c>
      <c r="B377" s="9">
        <f t="shared" si="46"/>
        <v>7</v>
      </c>
      <c r="C377" s="10">
        <f t="shared" si="44"/>
        <v>0</v>
      </c>
      <c r="D377" s="10">
        <f t="shared" si="45"/>
        <v>-5.2412032834960461E-14</v>
      </c>
      <c r="E377" s="10">
        <f t="shared" si="47"/>
        <v>5.2412032834960461E-14</v>
      </c>
      <c r="F377" s="10">
        <f t="shared" si="48"/>
        <v>-2.5497168784769366E-11</v>
      </c>
      <c r="G377" s="3"/>
      <c r="H377" s="14" t="str">
        <f t="shared" si="42"/>
        <v/>
      </c>
      <c r="I377" s="14" t="str">
        <f t="shared" si="43"/>
        <v/>
      </c>
    </row>
    <row r="378" spans="1:9" x14ac:dyDescent="0.25">
      <c r="A378">
        <f t="shared" si="49"/>
        <v>2047</v>
      </c>
      <c r="B378" s="9">
        <f t="shared" si="46"/>
        <v>8</v>
      </c>
      <c r="C378" s="10">
        <f t="shared" si="44"/>
        <v>0</v>
      </c>
      <c r="D378" s="10">
        <f t="shared" si="45"/>
        <v>-5.2519993041170096E-14</v>
      </c>
      <c r="E378" s="10">
        <f t="shared" si="47"/>
        <v>5.2519993041170096E-14</v>
      </c>
      <c r="F378" s="10">
        <f t="shared" si="48"/>
        <v>-2.5549688777810537E-11</v>
      </c>
      <c r="G378" s="3"/>
      <c r="H378" s="14" t="str">
        <f t="shared" si="42"/>
        <v/>
      </c>
      <c r="I378" s="14" t="str">
        <f t="shared" si="43"/>
        <v/>
      </c>
    </row>
    <row r="379" spans="1:9" x14ac:dyDescent="0.25">
      <c r="A379">
        <f t="shared" si="49"/>
        <v>2047</v>
      </c>
      <c r="B379" s="9">
        <f t="shared" si="46"/>
        <v>9</v>
      </c>
      <c r="C379" s="10">
        <f t="shared" si="44"/>
        <v>0</v>
      </c>
      <c r="D379" s="10">
        <f t="shared" si="45"/>
        <v>-5.2628175627728195E-14</v>
      </c>
      <c r="E379" s="10">
        <f t="shared" si="47"/>
        <v>5.2628175627728195E-14</v>
      </c>
      <c r="F379" s="10">
        <f t="shared" si="48"/>
        <v>-2.5602316953438266E-11</v>
      </c>
      <c r="G379" s="3"/>
      <c r="H379" s="14" t="str">
        <f t="shared" si="42"/>
        <v/>
      </c>
      <c r="I379" s="14" t="str">
        <f t="shared" si="43"/>
        <v/>
      </c>
    </row>
    <row r="380" spans="1:9" x14ac:dyDescent="0.25">
      <c r="A380">
        <f t="shared" si="49"/>
        <v>2047</v>
      </c>
      <c r="B380" s="9">
        <f t="shared" si="46"/>
        <v>10</v>
      </c>
      <c r="C380" s="10">
        <f t="shared" si="44"/>
        <v>0</v>
      </c>
      <c r="D380" s="10">
        <f t="shared" si="45"/>
        <v>-5.2736581052701842E-14</v>
      </c>
      <c r="E380" s="10">
        <f t="shared" si="47"/>
        <v>5.2736581052701842E-14</v>
      </c>
      <c r="F380" s="10">
        <f t="shared" si="48"/>
        <v>-2.5655053534490969E-11</v>
      </c>
      <c r="G380" s="3"/>
      <c r="H380" s="14" t="str">
        <f t="shared" si="42"/>
        <v/>
      </c>
      <c r="I380" s="14" t="str">
        <f t="shared" si="43"/>
        <v/>
      </c>
    </row>
    <row r="381" spans="1:9" x14ac:dyDescent="0.25">
      <c r="A381">
        <f t="shared" si="49"/>
        <v>2047</v>
      </c>
      <c r="B381" s="9">
        <f t="shared" si="46"/>
        <v>11</v>
      </c>
      <c r="C381" s="10">
        <f t="shared" si="44"/>
        <v>0</v>
      </c>
      <c r="D381" s="10">
        <f t="shared" si="45"/>
        <v>-5.2845209775101702E-14</v>
      </c>
      <c r="E381" s="10">
        <f t="shared" si="47"/>
        <v>5.2845209775101702E-14</v>
      </c>
      <c r="F381" s="10">
        <f t="shared" si="48"/>
        <v>-2.5707898744266069E-11</v>
      </c>
      <c r="G381" s="3"/>
      <c r="H381" s="14" t="str">
        <f t="shared" si="42"/>
        <v>Rente 2047</v>
      </c>
      <c r="I381" s="14" t="str">
        <f t="shared" si="43"/>
        <v>Aflossing 2047</v>
      </c>
    </row>
    <row r="382" spans="1:9" x14ac:dyDescent="0.25">
      <c r="A382">
        <f t="shared" si="49"/>
        <v>2047</v>
      </c>
      <c r="B382" s="9">
        <f t="shared" si="46"/>
        <v>12</v>
      </c>
      <c r="C382" s="9"/>
      <c r="D382" s="9"/>
      <c r="E382" s="9"/>
      <c r="F382" s="9"/>
      <c r="H382" s="14">
        <f t="shared" si="42"/>
        <v>0</v>
      </c>
      <c r="I382" s="14">
        <f t="shared" si="43"/>
        <v>0</v>
      </c>
    </row>
    <row r="383" spans="1:9" x14ac:dyDescent="0.25">
      <c r="A383">
        <f t="shared" si="49"/>
        <v>2048</v>
      </c>
      <c r="B383" s="9">
        <f t="shared" si="46"/>
        <v>1</v>
      </c>
      <c r="C383" s="9"/>
      <c r="D383" s="9"/>
      <c r="E383" s="9"/>
      <c r="F383" s="9"/>
      <c r="H383" s="14" t="str">
        <f t="shared" si="42"/>
        <v/>
      </c>
      <c r="I383" s="14" t="str">
        <f t="shared" si="43"/>
        <v/>
      </c>
    </row>
    <row r="384" spans="1:9" x14ac:dyDescent="0.25">
      <c r="A384">
        <f t="shared" si="49"/>
        <v>2048</v>
      </c>
      <c r="B384" s="9">
        <f t="shared" si="46"/>
        <v>2</v>
      </c>
      <c r="C384" s="9"/>
      <c r="D384" s="9"/>
      <c r="E384" s="9"/>
      <c r="F384" s="9"/>
      <c r="H384" s="14" t="str">
        <f t="shared" si="42"/>
        <v/>
      </c>
      <c r="I384" s="14" t="str">
        <f t="shared" si="43"/>
        <v/>
      </c>
    </row>
    <row r="385" spans="1:9" x14ac:dyDescent="0.25">
      <c r="A385">
        <f t="shared" si="49"/>
        <v>2048</v>
      </c>
      <c r="B385" s="9">
        <f t="shared" si="46"/>
        <v>3</v>
      </c>
      <c r="C385" s="9"/>
      <c r="D385" s="9"/>
      <c r="E385" s="9"/>
      <c r="F385" s="9"/>
      <c r="H385" s="14" t="str">
        <f t="shared" si="42"/>
        <v/>
      </c>
      <c r="I385" s="14" t="str">
        <f t="shared" si="43"/>
        <v/>
      </c>
    </row>
    <row r="386" spans="1:9" x14ac:dyDescent="0.25">
      <c r="A386">
        <f t="shared" si="49"/>
        <v>2048</v>
      </c>
      <c r="B386" s="9">
        <f t="shared" si="46"/>
        <v>4</v>
      </c>
      <c r="C386" s="9"/>
      <c r="D386" s="9"/>
      <c r="E386" s="9"/>
      <c r="F386" s="9"/>
      <c r="H386" s="14" t="str">
        <f t="shared" si="42"/>
        <v/>
      </c>
      <c r="I386" s="14" t="str">
        <f t="shared" si="43"/>
        <v/>
      </c>
    </row>
    <row r="387" spans="1:9" x14ac:dyDescent="0.25">
      <c r="A387">
        <f t="shared" si="49"/>
        <v>2048</v>
      </c>
      <c r="B387" s="9">
        <f t="shared" si="46"/>
        <v>5</v>
      </c>
      <c r="C387" s="9"/>
      <c r="D387" s="9"/>
      <c r="E387" s="9"/>
      <c r="F387" s="9"/>
      <c r="H387" s="14" t="str">
        <f t="shared" si="42"/>
        <v/>
      </c>
      <c r="I387" s="14" t="str">
        <f t="shared" si="43"/>
        <v/>
      </c>
    </row>
    <row r="388" spans="1:9" x14ac:dyDescent="0.25">
      <c r="A388">
        <f t="shared" si="49"/>
        <v>2048</v>
      </c>
      <c r="B388" s="9">
        <f t="shared" si="46"/>
        <v>6</v>
      </c>
      <c r="C388" s="9"/>
      <c r="D388" s="9"/>
      <c r="E388" s="9"/>
      <c r="F388" s="9"/>
      <c r="H388" s="14" t="str">
        <f t="shared" si="42"/>
        <v/>
      </c>
      <c r="I388" s="14" t="str">
        <f t="shared" si="43"/>
        <v/>
      </c>
    </row>
    <row r="389" spans="1:9" x14ac:dyDescent="0.25">
      <c r="A389">
        <f t="shared" si="49"/>
        <v>2048</v>
      </c>
      <c r="B389" s="9">
        <f t="shared" si="46"/>
        <v>7</v>
      </c>
      <c r="C389" s="9"/>
      <c r="D389" s="9"/>
      <c r="E389" s="9"/>
      <c r="F389" s="9"/>
      <c r="H389" s="14" t="str">
        <f t="shared" si="42"/>
        <v/>
      </c>
      <c r="I389" s="14" t="str">
        <f t="shared" si="43"/>
        <v/>
      </c>
    </row>
    <row r="390" spans="1:9" x14ac:dyDescent="0.25">
      <c r="A390">
        <f t="shared" si="49"/>
        <v>2048</v>
      </c>
      <c r="B390" s="9">
        <f t="shared" si="46"/>
        <v>8</v>
      </c>
      <c r="C390" s="9"/>
      <c r="D390" s="9"/>
      <c r="E390" s="9"/>
      <c r="F390" s="9"/>
      <c r="H390" s="14" t="str">
        <f t="shared" si="42"/>
        <v/>
      </c>
      <c r="I390" s="14" t="str">
        <f t="shared" si="43"/>
        <v/>
      </c>
    </row>
    <row r="391" spans="1:9" x14ac:dyDescent="0.25">
      <c r="A391">
        <f t="shared" si="49"/>
        <v>2048</v>
      </c>
      <c r="B391" s="9">
        <f t="shared" si="46"/>
        <v>9</v>
      </c>
      <c r="C391" s="9"/>
      <c r="D391" s="9"/>
      <c r="E391" s="9"/>
      <c r="F391" s="9"/>
      <c r="H391" s="14" t="str">
        <f t="shared" si="42"/>
        <v/>
      </c>
      <c r="I391" s="14" t="str">
        <f t="shared" si="43"/>
        <v/>
      </c>
    </row>
    <row r="392" spans="1:9" x14ac:dyDescent="0.25">
      <c r="A392">
        <f t="shared" si="49"/>
        <v>2048</v>
      </c>
      <c r="B392" s="9">
        <f t="shared" si="46"/>
        <v>10</v>
      </c>
      <c r="C392" s="9"/>
      <c r="D392" s="9"/>
      <c r="E392" s="9"/>
      <c r="F392" s="9"/>
      <c r="H392" s="14" t="str">
        <f t="shared" si="42"/>
        <v/>
      </c>
      <c r="I392" s="14" t="str">
        <f t="shared" si="43"/>
        <v/>
      </c>
    </row>
    <row r="393" spans="1:9" x14ac:dyDescent="0.25">
      <c r="B393" s="9">
        <f t="shared" si="46"/>
        <v>11</v>
      </c>
      <c r="C393" s="9"/>
      <c r="D393" s="9"/>
      <c r="E393" s="9"/>
      <c r="F393" s="9"/>
      <c r="H393" s="14" t="str">
        <f t="shared" si="42"/>
        <v/>
      </c>
      <c r="I393" s="14" t="str">
        <f t="shared" si="43"/>
        <v/>
      </c>
    </row>
    <row r="394" spans="1:9" x14ac:dyDescent="0.25">
      <c r="A394" s="9"/>
      <c r="B394" s="9"/>
      <c r="C394" s="9"/>
      <c r="D394" s="9"/>
      <c r="E394" s="9"/>
      <c r="F394" s="9"/>
      <c r="H394" s="3"/>
    </row>
    <row r="395" spans="1:9" x14ac:dyDescent="0.25">
      <c r="A395" s="9"/>
      <c r="B395" s="9"/>
      <c r="C395" s="9"/>
      <c r="D395" s="9"/>
      <c r="E395" s="9"/>
      <c r="F395" s="9"/>
      <c r="H395" s="3"/>
    </row>
    <row r="396" spans="1:9" x14ac:dyDescent="0.25">
      <c r="A396" s="9"/>
      <c r="B396" s="9"/>
      <c r="C396" s="9"/>
      <c r="D396" s="9"/>
      <c r="E396" s="9"/>
      <c r="F396" s="9"/>
      <c r="H396" s="3"/>
    </row>
    <row r="397" spans="1:9" x14ac:dyDescent="0.25">
      <c r="A397" s="9"/>
      <c r="B397" s="9"/>
      <c r="C397" s="9"/>
      <c r="D397" s="9"/>
      <c r="E397" s="9"/>
      <c r="F397" s="9"/>
      <c r="H397" s="3"/>
    </row>
    <row r="398" spans="1:9" x14ac:dyDescent="0.25">
      <c r="A398" s="9"/>
      <c r="B398" s="9"/>
      <c r="C398" s="9"/>
      <c r="D398" s="9"/>
      <c r="E398" s="9"/>
      <c r="F398" s="9"/>
    </row>
    <row r="399" spans="1:9" x14ac:dyDescent="0.25">
      <c r="A399" s="9"/>
      <c r="B399" s="9"/>
      <c r="C399" s="9"/>
      <c r="D399" s="9"/>
      <c r="E399" s="9"/>
      <c r="F399" s="9"/>
    </row>
    <row r="400" spans="1:9" x14ac:dyDescent="0.25">
      <c r="A400" s="9"/>
      <c r="B400" s="9"/>
      <c r="C400" s="9"/>
      <c r="D400" s="9"/>
      <c r="E400" s="9"/>
      <c r="F400" s="9"/>
    </row>
    <row r="401" spans="1:6" x14ac:dyDescent="0.25">
      <c r="A401" s="9"/>
      <c r="B401" s="9"/>
      <c r="C401" s="9"/>
      <c r="D401" s="9"/>
      <c r="E401" s="9"/>
      <c r="F401" s="9"/>
    </row>
    <row r="402" spans="1:6" x14ac:dyDescent="0.25">
      <c r="A402" s="9"/>
      <c r="B402" s="9"/>
      <c r="C402" s="9"/>
      <c r="D402" s="9"/>
      <c r="E402" s="9"/>
      <c r="F402" s="9"/>
    </row>
    <row r="403" spans="1:6" x14ac:dyDescent="0.25">
      <c r="A403" s="9"/>
      <c r="B403" s="9"/>
      <c r="C403" s="9"/>
      <c r="D403" s="9"/>
      <c r="E403" s="9"/>
      <c r="F403" s="9"/>
    </row>
    <row r="404" spans="1:6" x14ac:dyDescent="0.25">
      <c r="A404" s="9"/>
      <c r="B404" s="9"/>
      <c r="C404" s="9"/>
      <c r="D404" s="9"/>
      <c r="E404" s="9"/>
      <c r="F404" s="9"/>
    </row>
    <row r="405" spans="1:6" x14ac:dyDescent="0.25">
      <c r="A405" s="9"/>
      <c r="B405" s="9"/>
      <c r="C405" s="9"/>
      <c r="D405" s="9"/>
      <c r="E405" s="9"/>
      <c r="F405" s="9"/>
    </row>
    <row r="406" spans="1:6" x14ac:dyDescent="0.25">
      <c r="A406" s="9"/>
      <c r="B406" s="9"/>
      <c r="C406" s="9"/>
      <c r="D406" s="9"/>
      <c r="E406" s="9"/>
      <c r="F406" s="9"/>
    </row>
    <row r="407" spans="1:6" x14ac:dyDescent="0.25">
      <c r="A407" s="9"/>
      <c r="B407" s="9"/>
      <c r="C407" s="9"/>
      <c r="D407" s="9"/>
      <c r="E407" s="9"/>
      <c r="F407" s="9"/>
    </row>
    <row r="408" spans="1:6" x14ac:dyDescent="0.25">
      <c r="A408" s="9"/>
      <c r="B408" s="9"/>
      <c r="C408" s="9"/>
      <c r="D408" s="9"/>
      <c r="E408" s="9"/>
      <c r="F408" s="9"/>
    </row>
    <row r="409" spans="1:6" x14ac:dyDescent="0.25">
      <c r="A409" s="9"/>
      <c r="B409" s="9"/>
      <c r="C409" s="9"/>
      <c r="D409" s="9"/>
      <c r="E409" s="9"/>
      <c r="F409" s="9"/>
    </row>
    <row r="410" spans="1:6" x14ac:dyDescent="0.25">
      <c r="A410" s="9"/>
      <c r="B410" s="9"/>
      <c r="C410" s="9"/>
      <c r="D410" s="9"/>
      <c r="E410" s="9"/>
      <c r="F410" s="9"/>
    </row>
    <row r="411" spans="1:6" x14ac:dyDescent="0.25">
      <c r="A411" s="9"/>
      <c r="B411" s="9"/>
      <c r="C411" s="9"/>
      <c r="D411" s="9"/>
      <c r="E411" s="9"/>
      <c r="F411" s="9"/>
    </row>
    <row r="412" spans="1:6" x14ac:dyDescent="0.25">
      <c r="A412" s="9"/>
      <c r="B412" s="9"/>
      <c r="C412" s="9"/>
      <c r="D412" s="9"/>
      <c r="E412" s="9"/>
      <c r="F412" s="9"/>
    </row>
    <row r="413" spans="1:6" x14ac:dyDescent="0.25">
      <c r="A413" s="9"/>
      <c r="B413" s="9"/>
      <c r="C413" s="9"/>
      <c r="D413" s="9"/>
      <c r="E413" s="9"/>
      <c r="F413" s="9"/>
    </row>
    <row r="414" spans="1:6" x14ac:dyDescent="0.25">
      <c r="A414" s="9"/>
      <c r="B414" s="9"/>
      <c r="C414" s="9"/>
      <c r="D414" s="9"/>
      <c r="E414" s="9"/>
      <c r="F414" s="9"/>
    </row>
    <row r="415" spans="1:6" x14ac:dyDescent="0.25">
      <c r="A415" s="9"/>
      <c r="B415" s="9"/>
      <c r="C415" s="9"/>
      <c r="D415" s="9"/>
      <c r="E415" s="9"/>
      <c r="F415" s="9"/>
    </row>
    <row r="416" spans="1:6" x14ac:dyDescent="0.25">
      <c r="A416" s="9"/>
      <c r="B416" s="9"/>
      <c r="C416" s="9"/>
      <c r="D416" s="9"/>
      <c r="E416" s="9"/>
      <c r="F416" s="9"/>
    </row>
    <row r="417" spans="1:6" x14ac:dyDescent="0.25">
      <c r="A417" s="9"/>
      <c r="B417" s="9"/>
      <c r="C417" s="9"/>
      <c r="D417" s="9"/>
      <c r="E417" s="9"/>
      <c r="F417" s="9"/>
    </row>
    <row r="418" spans="1:6" x14ac:dyDescent="0.25">
      <c r="A418" s="9"/>
      <c r="B418" s="9"/>
      <c r="C418" s="9"/>
      <c r="D418" s="9"/>
      <c r="E418" s="9"/>
      <c r="F418" s="9"/>
    </row>
    <row r="419" spans="1:6" x14ac:dyDescent="0.25">
      <c r="A419" s="9"/>
      <c r="B419" s="9"/>
      <c r="C419" s="9"/>
      <c r="D419" s="9"/>
      <c r="E419" s="9"/>
      <c r="F419" s="9"/>
    </row>
    <row r="420" spans="1:6" x14ac:dyDescent="0.25">
      <c r="A420" s="9"/>
      <c r="B420" s="9"/>
      <c r="C420" s="9"/>
      <c r="D420" s="9"/>
      <c r="E420" s="9"/>
      <c r="F420" s="9"/>
    </row>
    <row r="421" spans="1:6" x14ac:dyDescent="0.25">
      <c r="A421" s="9"/>
      <c r="B421" s="9"/>
      <c r="C421" s="9"/>
      <c r="D421" s="9"/>
      <c r="E421" s="9"/>
      <c r="F421" s="9"/>
    </row>
    <row r="422" spans="1:6" x14ac:dyDescent="0.25">
      <c r="A422" s="9"/>
      <c r="B422" s="9"/>
      <c r="C422" s="9"/>
      <c r="D422" s="9"/>
      <c r="E422" s="9"/>
      <c r="F422" s="9"/>
    </row>
    <row r="423" spans="1:6" x14ac:dyDescent="0.25">
      <c r="A423" s="9"/>
      <c r="B423" s="9"/>
      <c r="C423" s="9"/>
      <c r="D423" s="9"/>
      <c r="E423" s="9"/>
      <c r="F423" s="9"/>
    </row>
    <row r="424" spans="1:6" x14ac:dyDescent="0.25">
      <c r="A424" s="9"/>
      <c r="B424" s="9"/>
      <c r="C424" s="9"/>
      <c r="D424" s="9"/>
      <c r="E424" s="9"/>
      <c r="F424" s="9"/>
    </row>
    <row r="425" spans="1:6" x14ac:dyDescent="0.25">
      <c r="A425" s="9"/>
      <c r="B425" s="9"/>
      <c r="C425" s="9"/>
      <c r="D425" s="9"/>
      <c r="E425" s="9"/>
      <c r="F425" s="9"/>
    </row>
    <row r="426" spans="1:6" x14ac:dyDescent="0.25">
      <c r="A426" s="9"/>
      <c r="B426" s="9"/>
      <c r="C426" s="9"/>
      <c r="D426" s="9"/>
      <c r="E426" s="9"/>
      <c r="F426" s="9"/>
    </row>
    <row r="427" spans="1:6" x14ac:dyDescent="0.25">
      <c r="A427" s="9"/>
      <c r="B427" s="9"/>
      <c r="C427" s="9"/>
      <c r="D427" s="9"/>
      <c r="E427" s="9"/>
      <c r="F427" s="9"/>
    </row>
    <row r="428" spans="1:6" x14ac:dyDescent="0.25">
      <c r="A428" s="9"/>
      <c r="B428" s="9"/>
      <c r="C428" s="9"/>
      <c r="D428" s="9"/>
      <c r="E428" s="9"/>
      <c r="F428" s="9"/>
    </row>
    <row r="429" spans="1:6" x14ac:dyDescent="0.25">
      <c r="A429" s="9"/>
      <c r="B429" s="9"/>
      <c r="C429" s="9"/>
      <c r="D429" s="9"/>
      <c r="E429" s="9"/>
      <c r="F429" s="9"/>
    </row>
    <row r="430" spans="1:6" x14ac:dyDescent="0.25">
      <c r="A430" s="9"/>
      <c r="B430" s="9"/>
      <c r="C430" s="9"/>
      <c r="D430" s="9"/>
      <c r="E430" s="9"/>
      <c r="F430" s="9"/>
    </row>
    <row r="431" spans="1:6" x14ac:dyDescent="0.25">
      <c r="A431" s="9"/>
      <c r="B431" s="9"/>
      <c r="C431" s="9"/>
      <c r="D431" s="9"/>
      <c r="E431" s="9"/>
      <c r="F431" s="9"/>
    </row>
    <row r="432" spans="1:6" x14ac:dyDescent="0.25">
      <c r="A432" s="9"/>
      <c r="B432" s="9"/>
      <c r="C432" s="9"/>
      <c r="D432" s="9"/>
      <c r="E432" s="9"/>
      <c r="F432" s="9"/>
    </row>
    <row r="433" spans="1:6" x14ac:dyDescent="0.25">
      <c r="A433" s="9"/>
      <c r="B433" s="9"/>
      <c r="C433" s="9"/>
      <c r="D433" s="9"/>
      <c r="E433" s="9"/>
      <c r="F433" s="9"/>
    </row>
    <row r="434" spans="1:6" x14ac:dyDescent="0.25">
      <c r="A434" s="9"/>
      <c r="B434" s="9"/>
      <c r="C434" s="9"/>
      <c r="D434" s="9"/>
      <c r="E434" s="9"/>
      <c r="F434" s="9"/>
    </row>
    <row r="435" spans="1:6" x14ac:dyDescent="0.25">
      <c r="A435" s="9"/>
      <c r="B435" s="9"/>
      <c r="C435" s="9"/>
      <c r="D435" s="9"/>
      <c r="E435" s="9"/>
      <c r="F435" s="9"/>
    </row>
    <row r="436" spans="1:6" x14ac:dyDescent="0.25">
      <c r="A436" s="9"/>
      <c r="B436" s="9"/>
      <c r="C436" s="9"/>
      <c r="D436" s="9"/>
      <c r="E436" s="9"/>
      <c r="F436" s="9"/>
    </row>
    <row r="437" spans="1:6" x14ac:dyDescent="0.25">
      <c r="A437" s="9"/>
      <c r="B437" s="9"/>
      <c r="C437" s="9"/>
      <c r="D437" s="9"/>
      <c r="E437" s="9"/>
      <c r="F437" s="9"/>
    </row>
    <row r="438" spans="1:6" x14ac:dyDescent="0.25">
      <c r="A438" s="9"/>
      <c r="B438" s="9"/>
      <c r="C438" s="9"/>
      <c r="D438" s="9"/>
      <c r="E438" s="9"/>
      <c r="F438" s="9"/>
    </row>
    <row r="439" spans="1:6" x14ac:dyDescent="0.25">
      <c r="A439" s="9"/>
      <c r="B439" s="9"/>
      <c r="C439" s="9"/>
      <c r="D439" s="9"/>
      <c r="E439" s="9"/>
      <c r="F439" s="9"/>
    </row>
    <row r="440" spans="1:6" x14ac:dyDescent="0.25">
      <c r="A440" s="9"/>
      <c r="B440" s="9"/>
      <c r="C440" s="9"/>
      <c r="D440" s="9"/>
      <c r="E440" s="9"/>
      <c r="F440" s="9"/>
    </row>
    <row r="441" spans="1:6" x14ac:dyDescent="0.25">
      <c r="A441" s="9"/>
      <c r="B441" s="9"/>
      <c r="C441" s="9"/>
      <c r="D441" s="9"/>
      <c r="E441" s="9"/>
      <c r="F441" s="9"/>
    </row>
    <row r="442" spans="1:6" x14ac:dyDescent="0.25">
      <c r="A442" s="9"/>
      <c r="B442" s="9"/>
      <c r="C442" s="9"/>
      <c r="D442" s="9"/>
      <c r="E442" s="9"/>
      <c r="F442" s="9"/>
    </row>
    <row r="443" spans="1:6" x14ac:dyDescent="0.25">
      <c r="A443" s="9"/>
      <c r="B443" s="9"/>
      <c r="C443" s="9"/>
      <c r="D443" s="9"/>
      <c r="E443" s="9"/>
      <c r="F443" s="9"/>
    </row>
    <row r="444" spans="1:6" x14ac:dyDescent="0.25">
      <c r="A444" s="9"/>
      <c r="B444" s="9"/>
      <c r="C444" s="9"/>
      <c r="D444" s="9"/>
      <c r="E444" s="9"/>
      <c r="F444" s="9"/>
    </row>
    <row r="445" spans="1:6" x14ac:dyDescent="0.25">
      <c r="A445" s="9"/>
      <c r="B445" s="9"/>
      <c r="C445" s="9"/>
      <c r="D445" s="9"/>
      <c r="E445" s="9"/>
      <c r="F445" s="9"/>
    </row>
    <row r="446" spans="1:6" x14ac:dyDescent="0.25">
      <c r="A446" s="9"/>
      <c r="B446" s="9"/>
      <c r="C446" s="9"/>
      <c r="D446" s="9"/>
      <c r="E446" s="9"/>
      <c r="F446" s="9"/>
    </row>
    <row r="447" spans="1:6" x14ac:dyDescent="0.25">
      <c r="A447" s="9"/>
      <c r="B447" s="9"/>
      <c r="C447" s="9"/>
      <c r="D447" s="9"/>
      <c r="E447" s="9"/>
      <c r="F447" s="9"/>
    </row>
    <row r="448" spans="1:6" x14ac:dyDescent="0.25">
      <c r="A448" s="9"/>
      <c r="B448" s="9"/>
      <c r="C448" s="9"/>
      <c r="D448" s="9"/>
      <c r="E448" s="9"/>
      <c r="F448" s="9"/>
    </row>
    <row r="449" spans="1:6" x14ac:dyDescent="0.25">
      <c r="A449" s="9"/>
      <c r="B449" s="9"/>
      <c r="C449" s="9"/>
      <c r="D449" s="9"/>
      <c r="E449" s="9"/>
      <c r="F449" s="9"/>
    </row>
    <row r="450" spans="1:6" x14ac:dyDescent="0.25">
      <c r="A450" s="9"/>
      <c r="B450" s="9"/>
      <c r="C450" s="9"/>
      <c r="D450" s="9"/>
      <c r="E450" s="9"/>
      <c r="F450" s="9"/>
    </row>
    <row r="451" spans="1:6" x14ac:dyDescent="0.25">
      <c r="A451" s="9"/>
      <c r="B451" s="9"/>
      <c r="C451" s="9"/>
      <c r="D451" s="9"/>
      <c r="E451" s="9"/>
      <c r="F451" s="9"/>
    </row>
    <row r="452" spans="1:6" x14ac:dyDescent="0.25">
      <c r="A452" s="9"/>
      <c r="B452" s="9"/>
      <c r="C452" s="9"/>
      <c r="D452" s="9"/>
      <c r="E452" s="9"/>
      <c r="F452" s="9"/>
    </row>
    <row r="453" spans="1:6" x14ac:dyDescent="0.25">
      <c r="A453" s="9"/>
      <c r="B453" s="9"/>
      <c r="C453" s="9"/>
      <c r="D453" s="9"/>
      <c r="E453" s="9"/>
      <c r="F453" s="9"/>
    </row>
    <row r="454" spans="1:6" x14ac:dyDescent="0.25">
      <c r="A454" s="9"/>
      <c r="B454" s="9"/>
      <c r="C454" s="9"/>
      <c r="D454" s="9"/>
      <c r="E454" s="9"/>
      <c r="F454" s="9"/>
    </row>
    <row r="455" spans="1:6" x14ac:dyDescent="0.25">
      <c r="A455" s="9"/>
      <c r="B455" s="9"/>
      <c r="C455" s="9"/>
      <c r="D455" s="9"/>
      <c r="E455" s="9"/>
      <c r="F455" s="9"/>
    </row>
    <row r="456" spans="1:6" x14ac:dyDescent="0.25">
      <c r="A456" s="9"/>
      <c r="B456" s="9"/>
      <c r="C456" s="9"/>
      <c r="D456" s="9"/>
      <c r="E456" s="9"/>
      <c r="F456" s="9"/>
    </row>
    <row r="457" spans="1:6" x14ac:dyDescent="0.25">
      <c r="A457" s="9"/>
      <c r="B457" s="9"/>
      <c r="C457" s="9"/>
      <c r="D457" s="9"/>
      <c r="E457" s="9"/>
      <c r="F457" s="9"/>
    </row>
    <row r="458" spans="1:6" x14ac:dyDescent="0.25">
      <c r="A458" s="9"/>
      <c r="B458" s="9"/>
      <c r="C458" s="9"/>
      <c r="D458" s="9"/>
      <c r="E458" s="9"/>
      <c r="F458" s="9"/>
    </row>
    <row r="459" spans="1:6" x14ac:dyDescent="0.25">
      <c r="A459" s="9"/>
      <c r="B459" s="9"/>
      <c r="C459" s="9"/>
      <c r="D459" s="9"/>
      <c r="E459" s="9"/>
      <c r="F459" s="9"/>
    </row>
    <row r="460" spans="1:6" x14ac:dyDescent="0.25">
      <c r="A460" s="9"/>
      <c r="B460" s="9"/>
      <c r="C460" s="9"/>
      <c r="D460" s="9"/>
      <c r="E460" s="9"/>
      <c r="F460" s="9"/>
    </row>
    <row r="461" spans="1:6" x14ac:dyDescent="0.25">
      <c r="A461" s="9"/>
      <c r="B461" s="9"/>
      <c r="C461" s="9"/>
      <c r="D461" s="9"/>
      <c r="E461" s="9"/>
      <c r="F461" s="9"/>
    </row>
    <row r="462" spans="1:6" x14ac:dyDescent="0.25">
      <c r="A462" s="9"/>
      <c r="B462" s="9"/>
      <c r="C462" s="9"/>
      <c r="D462" s="9"/>
      <c r="E462" s="9"/>
      <c r="F462" s="9"/>
    </row>
    <row r="463" spans="1:6" x14ac:dyDescent="0.25">
      <c r="A463" s="9"/>
      <c r="B463" s="9"/>
      <c r="C463" s="9"/>
      <c r="D463" s="9"/>
      <c r="E463" s="9"/>
      <c r="F463" s="9"/>
    </row>
    <row r="464" spans="1:6" x14ac:dyDescent="0.25">
      <c r="A464" s="9"/>
      <c r="B464" s="9"/>
      <c r="C464" s="9"/>
      <c r="D464" s="9"/>
      <c r="E464" s="9"/>
      <c r="F464" s="9"/>
    </row>
    <row r="465" spans="1:6" x14ac:dyDescent="0.25">
      <c r="A465" s="9"/>
      <c r="B465" s="9"/>
      <c r="C465" s="9"/>
      <c r="D465" s="9"/>
      <c r="E465" s="9"/>
      <c r="F465" s="9"/>
    </row>
    <row r="466" spans="1:6" x14ac:dyDescent="0.25">
      <c r="A466" s="9"/>
      <c r="B466" s="9"/>
      <c r="C466" s="9"/>
      <c r="D466" s="9"/>
      <c r="E466" s="9"/>
      <c r="F466" s="9"/>
    </row>
    <row r="467" spans="1:6" x14ac:dyDescent="0.25">
      <c r="A467" s="9"/>
      <c r="B467" s="9"/>
      <c r="C467" s="9"/>
      <c r="D467" s="9"/>
      <c r="E467" s="9"/>
      <c r="F467" s="9"/>
    </row>
    <row r="468" spans="1:6" x14ac:dyDescent="0.25">
      <c r="A468" s="9"/>
      <c r="B468" s="9"/>
      <c r="C468" s="9"/>
      <c r="D468" s="9"/>
      <c r="E468" s="9"/>
      <c r="F468" s="9"/>
    </row>
    <row r="469" spans="1:6" x14ac:dyDescent="0.25">
      <c r="A469" s="9"/>
      <c r="B469" s="9"/>
      <c r="C469" s="9"/>
      <c r="D469" s="9"/>
      <c r="E469" s="9"/>
      <c r="F469" s="9"/>
    </row>
    <row r="470" spans="1:6" x14ac:dyDescent="0.25">
      <c r="A470" s="9"/>
      <c r="B470" s="9"/>
      <c r="C470" s="9"/>
      <c r="D470" s="9"/>
      <c r="E470" s="9"/>
      <c r="F470" s="9"/>
    </row>
    <row r="471" spans="1:6" x14ac:dyDescent="0.25">
      <c r="A471" s="9"/>
      <c r="B471" s="9"/>
      <c r="C471" s="9"/>
      <c r="D471" s="9"/>
      <c r="E471" s="9"/>
      <c r="F471" s="9"/>
    </row>
    <row r="472" spans="1:6" x14ac:dyDescent="0.25">
      <c r="A472" s="9"/>
      <c r="B472" s="9"/>
      <c r="C472" s="9"/>
      <c r="D472" s="9"/>
      <c r="E472" s="9"/>
      <c r="F472" s="9"/>
    </row>
    <row r="473" spans="1:6" x14ac:dyDescent="0.25">
      <c r="A473" s="9"/>
      <c r="B473" s="9"/>
      <c r="C473" s="9"/>
      <c r="D473" s="9"/>
      <c r="E473" s="9"/>
      <c r="F473" s="9"/>
    </row>
    <row r="474" spans="1:6" x14ac:dyDescent="0.25">
      <c r="A474" s="9"/>
      <c r="B474" s="9"/>
      <c r="C474" s="9"/>
      <c r="D474" s="9"/>
      <c r="E474" s="9"/>
      <c r="F474" s="9"/>
    </row>
    <row r="475" spans="1:6" x14ac:dyDescent="0.25">
      <c r="A475" s="9"/>
      <c r="B475" s="9"/>
      <c r="C475" s="9"/>
      <c r="D475" s="9"/>
      <c r="E475" s="9"/>
      <c r="F475" s="9"/>
    </row>
    <row r="476" spans="1:6" x14ac:dyDescent="0.25">
      <c r="A476" s="9"/>
      <c r="B476" s="9"/>
      <c r="C476" s="9"/>
      <c r="D476" s="9"/>
      <c r="E476" s="9"/>
      <c r="F476" s="9"/>
    </row>
    <row r="477" spans="1:6" x14ac:dyDescent="0.25">
      <c r="A477" s="9"/>
      <c r="B477" s="9"/>
      <c r="C477" s="9"/>
      <c r="D477" s="9"/>
      <c r="E477" s="9"/>
      <c r="F477" s="9"/>
    </row>
    <row r="478" spans="1:6" x14ac:dyDescent="0.25">
      <c r="A478" s="9"/>
      <c r="B478" s="9"/>
      <c r="C478" s="9"/>
      <c r="D478" s="9"/>
      <c r="E478" s="9"/>
      <c r="F478" s="9"/>
    </row>
    <row r="479" spans="1:6" x14ac:dyDescent="0.25">
      <c r="A479" s="9"/>
      <c r="B479" s="9"/>
      <c r="C479" s="9"/>
      <c r="D479" s="9"/>
      <c r="E479" s="9"/>
      <c r="F479" s="9"/>
    </row>
    <row r="480" spans="1:6" x14ac:dyDescent="0.25">
      <c r="A480" s="9"/>
      <c r="B480" s="9"/>
      <c r="C480" s="9"/>
      <c r="D480" s="9"/>
      <c r="E480" s="9"/>
      <c r="F480" s="9"/>
    </row>
    <row r="481" spans="1:6" x14ac:dyDescent="0.25">
      <c r="A481" s="9"/>
      <c r="B481" s="9"/>
      <c r="C481" s="9"/>
      <c r="D481" s="9"/>
      <c r="E481" s="9"/>
      <c r="F481" s="9"/>
    </row>
    <row r="482" spans="1:6" x14ac:dyDescent="0.25">
      <c r="A482" s="9"/>
      <c r="B482" s="9"/>
      <c r="C482" s="9"/>
      <c r="D482" s="9"/>
      <c r="E482" s="9"/>
      <c r="F482" s="9"/>
    </row>
    <row r="483" spans="1:6" x14ac:dyDescent="0.25">
      <c r="A483" s="9"/>
      <c r="B483" s="9"/>
      <c r="C483" s="9"/>
      <c r="D483" s="9"/>
      <c r="E483" s="9"/>
      <c r="F483" s="9"/>
    </row>
    <row r="484" spans="1:6" x14ac:dyDescent="0.25">
      <c r="A484" s="9"/>
      <c r="B484" s="9"/>
      <c r="C484" s="9"/>
      <c r="D484" s="9"/>
      <c r="E484" s="9"/>
      <c r="F484" s="9"/>
    </row>
    <row r="485" spans="1:6" x14ac:dyDescent="0.25">
      <c r="A485" s="9"/>
      <c r="B485" s="9"/>
      <c r="C485" s="9"/>
      <c r="D485" s="9"/>
      <c r="E485" s="9"/>
      <c r="F485" s="9"/>
    </row>
    <row r="486" spans="1:6" x14ac:dyDescent="0.25">
      <c r="A486" s="9"/>
      <c r="B486" s="9"/>
      <c r="C486" s="9"/>
      <c r="D486" s="9"/>
      <c r="E486" s="9"/>
      <c r="F486" s="9"/>
    </row>
    <row r="487" spans="1:6" x14ac:dyDescent="0.25">
      <c r="A487" s="9"/>
      <c r="B487" s="9"/>
      <c r="C487" s="9"/>
      <c r="D487" s="9"/>
      <c r="E487" s="9"/>
      <c r="F487" s="9"/>
    </row>
    <row r="488" spans="1:6" x14ac:dyDescent="0.25">
      <c r="A488" s="9"/>
      <c r="B488" s="9"/>
      <c r="C488" s="9"/>
      <c r="D488" s="9"/>
      <c r="E488" s="9"/>
      <c r="F488" s="9"/>
    </row>
    <row r="489" spans="1:6" x14ac:dyDescent="0.25">
      <c r="A489" s="9"/>
      <c r="B489" s="9"/>
      <c r="C489" s="9"/>
      <c r="D489" s="9"/>
      <c r="E489" s="9"/>
      <c r="F489" s="9"/>
    </row>
    <row r="490" spans="1:6" x14ac:dyDescent="0.25">
      <c r="A490" s="9"/>
      <c r="B490" s="9"/>
      <c r="C490" s="9"/>
      <c r="D490" s="9"/>
      <c r="E490" s="9"/>
      <c r="F490" s="9"/>
    </row>
    <row r="491" spans="1:6" x14ac:dyDescent="0.25">
      <c r="A491" s="9"/>
      <c r="B491" s="9"/>
      <c r="C491" s="9"/>
      <c r="D491" s="9"/>
      <c r="E491" s="9"/>
      <c r="F491" s="9"/>
    </row>
    <row r="492" spans="1:6" x14ac:dyDescent="0.25">
      <c r="A492" s="9"/>
      <c r="B492" s="9"/>
      <c r="C492" s="9"/>
      <c r="D492" s="9"/>
      <c r="E492" s="9"/>
      <c r="F492" s="9"/>
    </row>
    <row r="493" spans="1:6" x14ac:dyDescent="0.25">
      <c r="A493" s="9"/>
      <c r="B493" s="9"/>
      <c r="C493" s="9"/>
      <c r="D493" s="9"/>
      <c r="E493" s="9"/>
      <c r="F493" s="9"/>
    </row>
    <row r="494" spans="1:6" x14ac:dyDescent="0.25">
      <c r="A494" s="9"/>
      <c r="B494" s="9"/>
      <c r="C494" s="9"/>
      <c r="D494" s="9"/>
      <c r="E494" s="9"/>
      <c r="F494" s="9"/>
    </row>
    <row r="495" spans="1:6" x14ac:dyDescent="0.25">
      <c r="A495" s="9"/>
      <c r="B495" s="9"/>
      <c r="C495" s="9"/>
      <c r="D495" s="9"/>
      <c r="E495" s="9"/>
      <c r="F495" s="9"/>
    </row>
    <row r="496" spans="1:6" x14ac:dyDescent="0.25">
      <c r="A496" s="9"/>
      <c r="B496" s="9"/>
      <c r="C496" s="9"/>
      <c r="D496" s="9"/>
      <c r="E496" s="9"/>
      <c r="F496" s="9"/>
    </row>
    <row r="497" spans="1:6" x14ac:dyDescent="0.25">
      <c r="A497" s="9"/>
      <c r="B497" s="9"/>
      <c r="C497" s="9"/>
      <c r="D497" s="9"/>
      <c r="E497" s="9"/>
      <c r="F497" s="9"/>
    </row>
    <row r="498" spans="1:6" x14ac:dyDescent="0.25">
      <c r="A498" s="9"/>
      <c r="B498" s="9"/>
      <c r="C498" s="9"/>
      <c r="D498" s="9"/>
      <c r="E498" s="9"/>
      <c r="F498" s="9"/>
    </row>
    <row r="499" spans="1:6" x14ac:dyDescent="0.25">
      <c r="A499" s="9"/>
      <c r="B499" s="9"/>
      <c r="C499" s="9"/>
      <c r="D499" s="9"/>
      <c r="E499" s="9"/>
      <c r="F499" s="9"/>
    </row>
    <row r="500" spans="1:6" x14ac:dyDescent="0.25">
      <c r="A500" s="9"/>
      <c r="B500" s="9"/>
      <c r="C500" s="9"/>
      <c r="D500" s="9"/>
      <c r="E500" s="9"/>
      <c r="F500" s="9"/>
    </row>
    <row r="501" spans="1:6" x14ac:dyDescent="0.25">
      <c r="A501" s="9"/>
      <c r="B501" s="9"/>
      <c r="C501" s="9"/>
      <c r="D501" s="9"/>
      <c r="E501" s="9"/>
      <c r="F501" s="9"/>
    </row>
    <row r="502" spans="1:6" x14ac:dyDescent="0.25">
      <c r="A502" s="9"/>
      <c r="B502" s="9"/>
      <c r="C502" s="9"/>
      <c r="D502" s="9"/>
      <c r="E502" s="9"/>
      <c r="F502" s="9"/>
    </row>
    <row r="503" spans="1:6" x14ac:dyDescent="0.25">
      <c r="A503" s="9"/>
      <c r="B503" s="9"/>
      <c r="C503" s="9"/>
      <c r="D503" s="9"/>
      <c r="E503" s="9"/>
      <c r="F503" s="9"/>
    </row>
    <row r="504" spans="1:6" x14ac:dyDescent="0.25">
      <c r="A504" s="9"/>
      <c r="B504" s="9"/>
      <c r="C504" s="9"/>
      <c r="D504" s="9"/>
      <c r="E504" s="9"/>
      <c r="F504" s="9"/>
    </row>
    <row r="505" spans="1:6" x14ac:dyDescent="0.25">
      <c r="A505" s="9"/>
      <c r="B505" s="9"/>
      <c r="C505" s="9"/>
      <c r="D505" s="9"/>
      <c r="E505" s="9"/>
      <c r="F505" s="9"/>
    </row>
    <row r="506" spans="1:6" x14ac:dyDescent="0.25">
      <c r="A506" s="9"/>
      <c r="B506" s="9"/>
      <c r="C506" s="9"/>
      <c r="D506" s="9"/>
      <c r="E506" s="9"/>
      <c r="F506" s="9"/>
    </row>
    <row r="507" spans="1:6" x14ac:dyDescent="0.25">
      <c r="A507" s="9"/>
      <c r="B507" s="9"/>
      <c r="C507" s="9"/>
      <c r="D507" s="9"/>
      <c r="E507" s="9"/>
      <c r="F507" s="9"/>
    </row>
    <row r="508" spans="1:6" x14ac:dyDescent="0.25">
      <c r="A508" s="9"/>
      <c r="B508" s="9"/>
      <c r="C508" s="9"/>
      <c r="D508" s="9"/>
      <c r="E508" s="9"/>
      <c r="F508" s="9"/>
    </row>
    <row r="509" spans="1:6" x14ac:dyDescent="0.25">
      <c r="A509" s="9"/>
      <c r="B509" s="9"/>
      <c r="C509" s="9"/>
      <c r="D509" s="9"/>
      <c r="E509" s="9"/>
      <c r="F509" s="9"/>
    </row>
    <row r="510" spans="1:6" x14ac:dyDescent="0.25">
      <c r="A510" s="9"/>
      <c r="B510" s="9"/>
      <c r="C510" s="9"/>
      <c r="D510" s="9"/>
      <c r="E510" s="9"/>
      <c r="F510" s="9"/>
    </row>
    <row r="511" spans="1:6" x14ac:dyDescent="0.25">
      <c r="A511" s="9"/>
      <c r="B511" s="9"/>
      <c r="C511" s="9"/>
      <c r="D511" s="9"/>
      <c r="E511" s="9"/>
      <c r="F511" s="9"/>
    </row>
    <row r="512" spans="1:6" x14ac:dyDescent="0.25">
      <c r="A512" s="9"/>
      <c r="B512" s="9"/>
      <c r="C512" s="9"/>
      <c r="D512" s="9"/>
      <c r="E512" s="9"/>
      <c r="F512" s="9"/>
    </row>
    <row r="513" spans="1:6" x14ac:dyDescent="0.25">
      <c r="A513" s="9"/>
      <c r="B513" s="9"/>
      <c r="C513" s="9"/>
      <c r="D513" s="9"/>
      <c r="E513" s="9"/>
      <c r="F513" s="9"/>
    </row>
    <row r="514" spans="1:6" x14ac:dyDescent="0.25">
      <c r="A514" s="9"/>
      <c r="B514" s="9"/>
      <c r="C514" s="9"/>
      <c r="D514" s="9"/>
      <c r="E514" s="9"/>
      <c r="F514" s="9"/>
    </row>
    <row r="515" spans="1:6" x14ac:dyDescent="0.25">
      <c r="A515" s="9"/>
      <c r="B515" s="9"/>
      <c r="C515" s="9"/>
      <c r="D515" s="9"/>
      <c r="E515" s="9"/>
      <c r="F515" s="9"/>
    </row>
    <row r="516" spans="1:6" x14ac:dyDescent="0.25">
      <c r="A516" s="9"/>
      <c r="B516" s="9"/>
      <c r="C516" s="9"/>
      <c r="D516" s="9"/>
      <c r="E516" s="9"/>
      <c r="F516" s="9"/>
    </row>
    <row r="517" spans="1:6" x14ac:dyDescent="0.25">
      <c r="A517" s="9"/>
      <c r="B517" s="9"/>
      <c r="C517" s="9"/>
      <c r="D517" s="9"/>
      <c r="E517" s="9"/>
      <c r="F517" s="9"/>
    </row>
    <row r="518" spans="1:6" x14ac:dyDescent="0.25">
      <c r="A518" s="9"/>
      <c r="B518" s="9"/>
      <c r="C518" s="9"/>
      <c r="D518" s="9"/>
      <c r="E518" s="9"/>
      <c r="F518" s="9"/>
    </row>
    <row r="519" spans="1:6" x14ac:dyDescent="0.25">
      <c r="A519" s="9"/>
      <c r="B519" s="9"/>
      <c r="C519" s="9"/>
      <c r="D519" s="9"/>
      <c r="E519" s="9"/>
      <c r="F519" s="9"/>
    </row>
    <row r="520" spans="1:6" x14ac:dyDescent="0.25">
      <c r="A520" s="9"/>
      <c r="B520" s="9"/>
      <c r="C520" s="9"/>
      <c r="D520" s="9"/>
      <c r="E520" s="9"/>
      <c r="F520" s="9"/>
    </row>
    <row r="521" spans="1:6" x14ac:dyDescent="0.25">
      <c r="A521" s="9"/>
      <c r="B521" s="9"/>
      <c r="C521" s="9"/>
      <c r="D521" s="9"/>
      <c r="E521" s="9"/>
      <c r="F521" s="9"/>
    </row>
    <row r="522" spans="1:6" x14ac:dyDescent="0.25">
      <c r="A522" s="9"/>
      <c r="B522" s="9"/>
      <c r="C522" s="9"/>
      <c r="D522" s="9"/>
      <c r="E522" s="9"/>
      <c r="F522" s="9"/>
    </row>
    <row r="523" spans="1:6" x14ac:dyDescent="0.25">
      <c r="A523" s="9"/>
      <c r="B523" s="9"/>
      <c r="C523" s="9"/>
      <c r="D523" s="9"/>
      <c r="E523" s="9"/>
      <c r="F523" s="9"/>
    </row>
    <row r="524" spans="1:6" x14ac:dyDescent="0.25">
      <c r="A524" s="9"/>
      <c r="B524" s="9"/>
      <c r="C524" s="9"/>
      <c r="D524" s="9"/>
      <c r="E524" s="9"/>
      <c r="F524" s="9"/>
    </row>
    <row r="525" spans="1:6" x14ac:dyDescent="0.25">
      <c r="A525" s="9"/>
      <c r="B525" s="9"/>
      <c r="C525" s="9"/>
      <c r="D525" s="9"/>
      <c r="E525" s="9"/>
      <c r="F525" s="9"/>
    </row>
    <row r="526" spans="1:6" x14ac:dyDescent="0.25">
      <c r="A526" s="9"/>
      <c r="B526" s="9"/>
      <c r="C526" s="9"/>
      <c r="D526" s="9"/>
      <c r="E526" s="9"/>
      <c r="F526" s="9"/>
    </row>
    <row r="527" spans="1:6" x14ac:dyDescent="0.25">
      <c r="A527" s="9"/>
      <c r="B527" s="9"/>
      <c r="C527" s="9"/>
      <c r="D527" s="9"/>
      <c r="E527" s="9"/>
      <c r="F527" s="9"/>
    </row>
    <row r="528" spans="1:6" x14ac:dyDescent="0.25">
      <c r="A528" s="9"/>
      <c r="B528" s="9"/>
      <c r="C528" s="9"/>
      <c r="D528" s="9"/>
      <c r="E528" s="9"/>
      <c r="F528" s="9"/>
    </row>
    <row r="529" spans="1:6" x14ac:dyDescent="0.25">
      <c r="A529" s="9"/>
      <c r="B529" s="9"/>
      <c r="C529" s="9"/>
      <c r="D529" s="9"/>
      <c r="E529" s="9"/>
      <c r="F529" s="9"/>
    </row>
    <row r="530" spans="1:6" x14ac:dyDescent="0.25">
      <c r="A530" s="9"/>
      <c r="B530" s="9"/>
      <c r="C530" s="9"/>
      <c r="D530" s="9"/>
      <c r="E530" s="9"/>
      <c r="F530" s="9"/>
    </row>
    <row r="531" spans="1:6" x14ac:dyDescent="0.25">
      <c r="A531" s="9"/>
      <c r="B531" s="9"/>
      <c r="C531" s="9"/>
      <c r="D531" s="9"/>
      <c r="E531" s="9"/>
      <c r="F531" s="9"/>
    </row>
    <row r="532" spans="1:6" x14ac:dyDescent="0.25">
      <c r="A532" s="9"/>
      <c r="B532" s="9"/>
      <c r="C532" s="9"/>
      <c r="D532" s="9"/>
      <c r="E532" s="9"/>
      <c r="F532" s="9"/>
    </row>
    <row r="533" spans="1:6" x14ac:dyDescent="0.25">
      <c r="A533" s="9"/>
      <c r="B533" s="9"/>
      <c r="C533" s="9"/>
      <c r="D533" s="9"/>
      <c r="E533" s="9"/>
      <c r="F533" s="9"/>
    </row>
    <row r="534" spans="1:6" x14ac:dyDescent="0.25">
      <c r="A534" s="9"/>
      <c r="B534" s="9"/>
      <c r="C534" s="9"/>
      <c r="D534" s="9"/>
      <c r="E534" s="9"/>
      <c r="F534" s="9"/>
    </row>
    <row r="535" spans="1:6" x14ac:dyDescent="0.25">
      <c r="A535" s="9"/>
      <c r="B535" s="9"/>
      <c r="C535" s="9"/>
      <c r="D535" s="9"/>
      <c r="E535" s="9"/>
      <c r="F535" s="9"/>
    </row>
    <row r="536" spans="1:6" x14ac:dyDescent="0.25">
      <c r="A536" s="9"/>
      <c r="B536" s="9"/>
      <c r="C536" s="9"/>
      <c r="D536" s="9"/>
      <c r="E536" s="9"/>
      <c r="F536" s="9"/>
    </row>
    <row r="537" spans="1:6" x14ac:dyDescent="0.25">
      <c r="A537" s="9"/>
      <c r="B537" s="9"/>
      <c r="C537" s="9"/>
      <c r="D537" s="9"/>
      <c r="E537" s="9"/>
      <c r="F537" s="9"/>
    </row>
    <row r="538" spans="1:6" x14ac:dyDescent="0.25">
      <c r="A538" s="9"/>
      <c r="B538" s="9"/>
      <c r="C538" s="9"/>
      <c r="D538" s="9"/>
      <c r="E538" s="9"/>
      <c r="F538" s="9"/>
    </row>
    <row r="539" spans="1:6" x14ac:dyDescent="0.25">
      <c r="A539" s="9"/>
      <c r="B539" s="9"/>
      <c r="C539" s="9"/>
      <c r="D539" s="9"/>
      <c r="E539" s="9"/>
      <c r="F539" s="9"/>
    </row>
    <row r="540" spans="1:6" x14ac:dyDescent="0.25">
      <c r="A540" s="9"/>
      <c r="B540" s="9"/>
      <c r="C540" s="9"/>
      <c r="D540" s="9"/>
      <c r="E540" s="9"/>
      <c r="F540" s="9"/>
    </row>
  </sheetData>
  <dataValidations count="1">
    <dataValidation type="list" allowBlank="1" showInputMessage="1" showErrorMessage="1" sqref="D5" xr:uid="{00000000-0002-0000-0000-000000000000}">
      <formula1>maandrente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maandrente</vt:lpstr>
      <vt:lpstr>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Tinus</dc:creator>
  <cp:lastModifiedBy>Tinus van de Wouw</cp:lastModifiedBy>
  <dcterms:created xsi:type="dcterms:W3CDTF">2012-11-11T14:43:55Z</dcterms:created>
  <dcterms:modified xsi:type="dcterms:W3CDTF">2018-03-10T09:15:00Z</dcterms:modified>
</cp:coreProperties>
</file>